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23715" windowHeight="9090" tabRatio="868" activeTab="0"/>
  </bookViews>
  <sheets>
    <sheet name="RESUMEN" sheetId="9" r:id="rId1"/>
    <sheet name="DETALLE" sheetId="10" r:id="rId2"/>
    <sheet name="Hoja1" sheetId="1" r:id="rId3"/>
  </sheets>
  <externalReferences>
    <externalReference r:id="rId7"/>
    <externalReference r:id="rId8"/>
  </externalReferences>
  <definedNames>
    <definedName name="_xlnm._FilterDatabase" localSheetId="2" hidden="1">'Hoja1'!$A$1:$J$283</definedName>
  </definedNames>
  <calcPr calcId="145621"/>
  <pivotCaches>
    <pivotCache cacheId="62" r:id="rId4"/>
  </pivotCaches>
</workbook>
</file>

<file path=xl/sharedStrings.xml><?xml version="1.0" encoding="utf-8"?>
<sst xmlns="http://schemas.openxmlformats.org/spreadsheetml/2006/main" count="1947" uniqueCount="228">
  <si>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</si>
  <si>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</si>
  <si>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</si>
  <si>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</si>
  <si>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</si>
  <si>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</si>
  <si>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</si>
  <si>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</si>
  <si>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</si>
  <si>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</si>
  <si>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</si>
  <si>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</si>
  <si>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</si>
  <si>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</si>
  <si>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</si>
  <si>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</si>
  <si>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</si>
  <si>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</si>
  <si>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</si>
  <si>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</si>
  <si>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</si>
  <si>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</si>
  <si>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</si>
  <si>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</si>
  <si>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</si>
  <si>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</si>
  <si>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</si>
  <si>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</si>
  <si>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</si>
  <si>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</si>
  <si>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</si>
  <si>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</si>
  <si>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</si>
  <si>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</si>
  <si>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</si>
  <si>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Publimetro Corfo TET 26-01-2015</t>
  </si>
  <si>
    <t>Aviso Publimetro Postulación SUP Chile 30-01-2015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</si>
  <si>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</si>
  <si>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</si>
  <si>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</si>
  <si>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</si>
  <si>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</si>
  <si>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</si>
  <si>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</si>
  <si>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</si>
  <si>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</si>
  <si>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</si>
  <si>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</si>
  <si>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</si>
  <si>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</si>
  <si>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</si>
  <si>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</si>
  <si>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2do Trimestre</t>
  </si>
  <si>
    <t>La Estrella de Iquique</t>
  </si>
  <si>
    <t>La Cuarta</t>
  </si>
  <si>
    <t>El Rancagúino</t>
  </si>
  <si>
    <t>El Diario de Aysén</t>
  </si>
  <si>
    <t>El Centro</t>
  </si>
  <si>
    <t>El Longuino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</si>
  <si>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</si>
  <si>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</si>
  <si>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</si>
  <si>
    <t>Aviso Publimetro 19-12-2014 Aceleración de Emprendimientos</t>
  </si>
  <si>
    <t xml:space="preserve">Aviso Publimetro 26-12-2014 SUBSIDIO SEMILLA DE ASIGNACIÓN FLEXIBLE </t>
  </si>
  <si>
    <t>Aviso Publimetro 21-01-2015 NUEVA CONVOCATORIA DEL PROGRAMA START-UP CHILE</t>
  </si>
  <si>
    <t>Aviso Director Ejecutivo El Mercurio 22/02</t>
  </si>
  <si>
    <t>Aviso Publimetro PRÓRROGA DE PLAZO
PROGR APOYO ENTORNO EMPRENDIMIENTO Y LA INNOVACIÓN” (PAEI) 12-03-2015</t>
  </si>
  <si>
    <t>Aviso Publimetro POSTULACIÓN PARA ACTUAR COMO ENTIDAD GESTORA DEL PROGRAMA ESTRATÉGICO NACIONAL DE PESCA SUSTENTABLE 13-03-2015</t>
  </si>
  <si>
    <t>Aviso Publimetro PRAE Aysén 03-02-2015</t>
  </si>
  <si>
    <t>Aviso Publimetro Extiende Plazo SUPChile 17-02-2015</t>
  </si>
  <si>
    <t xml:space="preserve">Aviso Publimetro 26-03-2015 PAEI </t>
  </si>
  <si>
    <t>Aviso Publimetro 27-03-2015 Suspende Convocatoria TET</t>
  </si>
  <si>
    <t>Aviso Publimetro 14-04-2015 Capital Semilla</t>
  </si>
  <si>
    <t xml:space="preserve">Aviso Publimetro 31-03-2015 PDT </t>
  </si>
  <si>
    <t>Aviso Publimetro 15-04-2015 MODIFICA BASES PDT</t>
  </si>
  <si>
    <t>Aviso Publimetro 22-04-2015 Cowork</t>
  </si>
  <si>
    <t>Aviso Publimetro 24-04-2015 Bienes Publicos</t>
  </si>
  <si>
    <t>Aviso Publimetro 24-04-2015 Voucher de Innovación</t>
  </si>
  <si>
    <t>Aviso Publimetro 29-04-2015 Suspensión Redes de Mentores</t>
  </si>
  <si>
    <t>Aviso Publimetro 30-04-2015 Prae Arica</t>
  </si>
  <si>
    <t>Aviso Publimetro 05-05-2015 Nva Convocatoria SUP</t>
  </si>
  <si>
    <t>Resolución 126 y Decreto Exento N°54 del 10 y 16 de abril</t>
  </si>
  <si>
    <t>Resolución N°27 y 24, publicadas en DO 20 y 25 de abril</t>
  </si>
  <si>
    <t>Resolución 1 publicada el 4/05/2015</t>
  </si>
  <si>
    <t>Aviso Publimetro 29-05-2015 Prae Tarapacá</t>
  </si>
  <si>
    <t>Res N°758 y N°769 del 12 y 16 de mayo</t>
  </si>
  <si>
    <t>Res N°32 y N°44 publicadas el 27 y 28 de mayo</t>
  </si>
  <si>
    <t>Aviso Cooperativa.cl 23-06-2015 GESTIÓN DE LA INNOVACIÓN</t>
  </si>
  <si>
    <t>Res N°871-896-906 publicadas 6-10-13 junio</t>
  </si>
  <si>
    <t>Resoluciones N°43-50-51-53 y Concurso Jefe Depto 5°, publicados el 15 y 16 de junio</t>
  </si>
  <si>
    <t>Julio</t>
  </si>
  <si>
    <t>Abril</t>
  </si>
  <si>
    <t>Mayo</t>
  </si>
  <si>
    <t>Junio</t>
  </si>
  <si>
    <t>mayo</t>
  </si>
  <si>
    <t>3477-3709</t>
  </si>
  <si>
    <t>3941-4140</t>
  </si>
  <si>
    <t>5003-5076</t>
  </si>
  <si>
    <t>5592-5611</t>
  </si>
  <si>
    <t>6096-6215-6321</t>
  </si>
  <si>
    <t>6399-6400-6401-6402-6532</t>
  </si>
  <si>
    <t>Los Lagos</t>
  </si>
  <si>
    <t>Bío Bío</t>
  </si>
  <si>
    <t>Araucanía</t>
  </si>
  <si>
    <t>Los Ríos</t>
  </si>
  <si>
    <t>Copiapó</t>
  </si>
  <si>
    <t>Valparaíso</t>
  </si>
  <si>
    <t>El Mercurio</t>
  </si>
  <si>
    <t>Austral de Temuco</t>
  </si>
  <si>
    <t>El Mercurio de Antofagasta</t>
  </si>
  <si>
    <t>El Atacama</t>
  </si>
  <si>
    <t>El Rancagüino</t>
  </si>
  <si>
    <t>La Discusión</t>
  </si>
  <si>
    <t>El Sur</t>
  </si>
  <si>
    <t>Austral de Valdivia</t>
  </si>
  <si>
    <t>Austral de Osorno</t>
  </si>
  <si>
    <t>El Pingüino</t>
  </si>
  <si>
    <t xml:space="preserve">La Prensa Austral </t>
  </si>
  <si>
    <t>El Llanquihue</t>
  </si>
  <si>
    <t>La Estrella de Valparaíso</t>
  </si>
  <si>
    <t>EL Observador</t>
  </si>
  <si>
    <t>El Tippógrafo</t>
  </si>
  <si>
    <t>La Estrella de Concepción</t>
  </si>
  <si>
    <t>La Estrella de Chiloé</t>
  </si>
  <si>
    <t>Hoy x Hoy</t>
  </si>
  <si>
    <t>Cooperativa.cl</t>
  </si>
  <si>
    <t>Pregrado</t>
  </si>
  <si>
    <t>Prae Coquimbo</t>
  </si>
  <si>
    <t>Extensión Semilla Corfo</t>
  </si>
  <si>
    <t>Innovacion Social Atacama</t>
  </si>
  <si>
    <t>Prae Antofagasta</t>
  </si>
  <si>
    <t>Cap Tecnolog para la Innovación</t>
  </si>
  <si>
    <t>Proy Especiales y Ecosistemas</t>
  </si>
  <si>
    <t>Prototipo Innovación Regional</t>
  </si>
  <si>
    <t xml:space="preserve">PRAE Aysén </t>
  </si>
  <si>
    <t>Prae Magallanes</t>
  </si>
  <si>
    <t>PRAE Maule</t>
  </si>
  <si>
    <t>Extende Plazo Concurso Apoyo a la Inversión en Zonas de Oportunidades</t>
  </si>
  <si>
    <t>Prae Tarapacá</t>
  </si>
  <si>
    <t>PRAE Los Lagos</t>
  </si>
  <si>
    <t>Prae Bío Bío</t>
  </si>
  <si>
    <t>Prae Araucanía</t>
  </si>
  <si>
    <t>Prae Maule</t>
  </si>
  <si>
    <t>Prae Los Lagos</t>
  </si>
  <si>
    <t xml:space="preserve">Extensión PRAE Aysén </t>
  </si>
  <si>
    <t>Prae Temuco</t>
  </si>
  <si>
    <t>Prae O'higgins</t>
  </si>
  <si>
    <t xml:space="preserve"> Prae Los Lagos</t>
  </si>
  <si>
    <t>RADIO</t>
  </si>
  <si>
    <t>Activa</t>
  </si>
  <si>
    <t>Corazón</t>
  </si>
  <si>
    <t>Imagina</t>
  </si>
  <si>
    <t>Universo</t>
  </si>
  <si>
    <t>El Morrocotudo</t>
  </si>
  <si>
    <t>El Boyaldía</t>
  </si>
  <si>
    <t>El Nortero</t>
  </si>
  <si>
    <t>El Quehay De Cierto</t>
  </si>
  <si>
    <t>El Observatodo</t>
  </si>
  <si>
    <t>El Martutino</t>
  </si>
  <si>
    <t>El Paradiario 14</t>
  </si>
  <si>
    <t>El Rancahuaso</t>
  </si>
  <si>
    <t>El Amaule</t>
  </si>
  <si>
    <t>El Concecuente</t>
  </si>
  <si>
    <t>La Opiñón</t>
  </si>
  <si>
    <t>El Naveghable</t>
  </si>
  <si>
    <t>El Vacanudo</t>
  </si>
  <si>
    <t>El Repuertero</t>
  </si>
  <si>
    <t>El Magallanews</t>
  </si>
  <si>
    <t>Portal Digital</t>
  </si>
  <si>
    <t>3er Trimestre</t>
  </si>
  <si>
    <t xml:space="preserve">Aviso Publimetro 12-03-2015 PRÓRROGA DE PLAZO PROGR APOYO ENTORNO EMPRENDIMIENTO Y LA INNOVACIÓN” (PAEI) </t>
  </si>
  <si>
    <t xml:space="preserve">Aviso Publimetro 03-02-2015 PRAE Aysén </t>
  </si>
  <si>
    <t xml:space="preserve">Aviso Publimetro 17-02-2015 Extiende Plazo SUPChile </t>
  </si>
  <si>
    <t xml:space="preserve">Aviso Publimetro 19-02-2015 PAEI </t>
  </si>
  <si>
    <t>Aviso Publimetro 08-04-2015 Prae Bío Bío</t>
  </si>
  <si>
    <t>Aviso Publimetro 09-04-2015 Prae Araucanía</t>
  </si>
  <si>
    <t>Aviso Publimetro 14-04-2015 Prae Coquimbo</t>
  </si>
  <si>
    <t>Aviso Publimetro 14-04-2015 Prae Maule</t>
  </si>
  <si>
    <t>Aviso Publimetro 14-04-2015 Prae Los Lagos</t>
  </si>
  <si>
    <t xml:space="preserve">Aviso Publimetro 27-03-2015 Extensión PRAE Aysén </t>
  </si>
  <si>
    <t>Aviso Publimetro 27-04-2015 Prorroga Plazo TET</t>
  </si>
  <si>
    <t>Aviso Publimetro 08-05-2015 Prae Los Lagos</t>
  </si>
  <si>
    <t>Aviso Publimetro 11-05-2015 Innovacion Social Atacama</t>
  </si>
  <si>
    <t>Aviso Publimetro 13-05-2015 Extensión Semilla Corfo</t>
  </si>
  <si>
    <t>Aviso Publimetro 15-05-2015 Extensión PRAE Maule</t>
  </si>
  <si>
    <t>Aviso Publimetro 22-05-2015 Prae Antofagasta</t>
  </si>
  <si>
    <t>Aviso Publimetro 25-05-2015 Cap Tecnolog para la Innovación</t>
  </si>
  <si>
    <t>Aviso Publimetro 27-05-2015 Proy Especiales y Ecosistemas</t>
  </si>
  <si>
    <t>Aviso Publimetro 03-06-2015 Prae Valpo</t>
  </si>
  <si>
    <t>Aviso Publimetro 11-06-2015 Prae Arica</t>
  </si>
  <si>
    <t>Aviso Publimetro 15-06-2015 Prae Los Lagos</t>
  </si>
  <si>
    <t>Aviso Publimetro 18-06-2015 Fondo Etapas Tempranas</t>
  </si>
  <si>
    <t>Aviso Publimetro 19-06-2015 Reemprende Atacama</t>
  </si>
  <si>
    <t>Aviso Publimetro 22-06-2015 SSAF-SOCIAL Atacama</t>
  </si>
  <si>
    <t>Aviso Cooperativa.cl 30-06-2015 The S Factory</t>
  </si>
  <si>
    <t>Aviso Cooperativa.cl 01-07-2015 Prae Los Ríos</t>
  </si>
  <si>
    <t>Aviso Coorperativa.cl 06-07-2015 FET</t>
  </si>
  <si>
    <t>Aviso Coorperativa.cl 06-07-2015 Aviso extensión Barrios Reemprende Atacama</t>
  </si>
  <si>
    <t>Aviso Cooperativa.cl 10-07-2015 Extensión Prae Antofagasta</t>
  </si>
  <si>
    <t>Aviso Cooperativa.cl 24-06-2015 Prae Valparaíso</t>
  </si>
  <si>
    <t>Aviso Cooperativa.cl 30-06-2015 Concurso Industria de Alimentos</t>
  </si>
  <si>
    <t>Aviso Cooperativa.cl 06-07-2015 Fortalecimiento y Creación de Capac Tec para la Innovación</t>
  </si>
  <si>
    <t xml:space="preserve">Aviso Cooperativa.cl 23-07-2015 Prórroga PROGRAMAS TECNOLÓGICOS ESTRATÉGICOS” Y “PROGRAMA DE FORTALECIMIENTO Y CREACIÓN DE CAPACIDADES TECNOLÓGICAS HABILITANTES PARA LA INNOVACIÓN” </t>
  </si>
  <si>
    <t>Aviso Cooperativa.cl 27-07-2015 Modificaciones a las Bases de las líneas de financiamiento Programas Tecnológicos</t>
  </si>
  <si>
    <t>Aviso Cooperativa.cl 28-07-2015 PRAE Los Ríos</t>
  </si>
  <si>
    <t>Aviso Cooperativa.cl Fe de Erratas 05-08-2015</t>
  </si>
  <si>
    <t>Resoluciones N°1156-8172 publicadas el 20 y 22 de julio</t>
  </si>
  <si>
    <t>Resoluciones N°50-31-40 publicadas 16/06 y 8-13-15/07</t>
  </si>
  <si>
    <t>Resoluciones N°1168 y 1233 publicadas el 20 y 30 de julio</t>
  </si>
  <si>
    <t>Aviso Cooperativa.cl 20-08-2015 Nva Convocatoria THE S FACTORY</t>
  </si>
  <si>
    <t>ResN°1292-1293-1294 publicadas el 7/08/2015</t>
  </si>
  <si>
    <t>Aviso Cooperativa.cl 25-08-2015 OTL</t>
  </si>
  <si>
    <t>Aviso Cooperativa.cl 01-09-2015 NUEVA CONVOCATORIA PROGRAMA Start-Up Chile FASE 1</t>
  </si>
  <si>
    <t>Aviso Cooperativa.cl 01-09-2015 NUEVA CONVOCATORIA PROGRAMA Start-Up Chile FASE 2</t>
  </si>
  <si>
    <t>Aviso Cooperativa.cl 04-09-2015 LLAMADO AL CONCURSO PRAE RMS 2015</t>
  </si>
  <si>
    <t>Aviso Cooperativa.cl 14-09-2015 Prae Arica</t>
  </si>
  <si>
    <t>Aviso Cooperativa.cl 14-09-2015 Prae Bío Bío II</t>
  </si>
  <si>
    <t>Septiembre</t>
  </si>
  <si>
    <t>Agosto</t>
  </si>
  <si>
    <t>Prensa Austral</t>
  </si>
  <si>
    <t>Mi Voz</t>
  </si>
  <si>
    <t>LUN</t>
  </si>
  <si>
    <t>El Mercurio de Valparaíso</t>
  </si>
  <si>
    <t>POSTULACIÓN PARA ACTUAR COMO ENTIDAD GESTORA DEL PROGRAMA ESTRATÉGICO NACIONAL DE PESCA SUSTENTABLE</t>
  </si>
  <si>
    <t xml:space="preserve">Corfo TET </t>
  </si>
  <si>
    <t>Postulación SUP Chile</t>
  </si>
  <si>
    <t>AOI para Progr Pingüinos</t>
  </si>
  <si>
    <t xml:space="preserve">Pregrado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</si>
</sst>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 style="hair"/>
      <bottom style="dotted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1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0" fontId="0" fillId="0" borderId="0" xfId="0" applyAlignment="1">
      <alignment horizontal="left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2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5" fontId="0" fillId="0" borderId="1" xfId="20" applyNumberFormat="1" applyFont="1" applyBorder="1"/>
    <xf numFmtId="14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2" xfId="0" applyFill="1" applyBorder="1"/>
    <xf numFmtId="0" fontId="0" fillId="0" borderId="2" xfId="0" applyFill="1" applyBorder="1" applyAlignment="1">
      <alignment/>
    </xf>
    <xf numFmtId="165" fontId="0" fillId="0" borderId="2" xfId="20" applyNumberFormat="1" applyFont="1" applyFill="1" applyBorder="1"/>
    <xf numFmtId="165" fontId="0" fillId="3" borderId="2" xfId="20" applyNumberFormat="1" applyFont="1" applyFill="1" applyBorder="1"/>
    <xf numFmtId="165" fontId="0" fillId="4" borderId="2" xfId="20" applyNumberFormat="1" applyFont="1" applyFill="1" applyBorder="1"/>
    <xf numFmtId="164" fontId="0" fillId="0" borderId="0" xfId="0" applyNumberFormat="1"/>
    <xf numFmtId="0" fontId="4" fillId="5" borderId="3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6" borderId="2" xfId="0" applyFill="1" applyBorder="1"/>
    <xf numFmtId="0" fontId="0" fillId="0" borderId="2" xfId="0" applyFill="1" applyBorder="1" applyAlignment="1">
      <alignment wrapText="1"/>
    </xf>
    <xf numFmtId="0" fontId="0" fillId="0" borderId="6" xfId="0" applyFill="1" applyBorder="1"/>
    <xf numFmtId="0" fontId="3" fillId="0" borderId="2" xfId="0" applyFont="1" applyFill="1" applyBorder="1"/>
    <xf numFmtId="0" fontId="0" fillId="0" borderId="7" xfId="0" applyFill="1" applyBorder="1"/>
    <xf numFmtId="165" fontId="0" fillId="0" borderId="5" xfId="20" applyNumberFormat="1" applyFont="1" applyFill="1" applyBorder="1"/>
    <xf numFmtId="165" fontId="0" fillId="0" borderId="7" xfId="20" applyNumberFormat="1" applyFont="1" applyFill="1" applyBorder="1"/>
    <xf numFmtId="165" fontId="0" fillId="6" borderId="2" xfId="20" applyNumberFormat="1" applyFont="1" applyFill="1" applyBorder="1"/>
    <xf numFmtId="0" fontId="0" fillId="6" borderId="5" xfId="0" applyFill="1" applyBorder="1"/>
    <xf numFmtId="164" fontId="0" fillId="0" borderId="0" xfId="21" applyNumberFormat="1" applyFont="1"/>
    <xf numFmtId="164" fontId="0" fillId="0" borderId="0" xfId="0" applyNumberFormat="1"/>
    <xf numFmtId="0" fontId="9" fillId="0" borderId="0" xfId="0" applyFont="1"/>
    <xf numFmtId="164" fontId="9" fillId="0" borderId="0" xfId="21" applyNumberFormat="1" applyFont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3" fillId="0" borderId="2" xfId="20" applyNumberFormat="1" applyFont="1" applyFill="1" applyBorder="1"/>
    <xf numFmtId="0" fontId="3" fillId="0" borderId="5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  <cellStyle name="%" xfId="25"/>
  </cellStyles>
  <dxfs count="40"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4\Ppt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5\Ppto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Síntesis Corfo"/>
      <sheetName val="Síntesis Innova"/>
      <sheetName val="Síntesis Dllo Compet"/>
      <sheetName val="Pregrado"/>
      <sheetName val="Hoja1"/>
      <sheetName val="Hoja3"/>
      <sheetName val="Emprendimiento"/>
      <sheetName val="Ppto 2015"/>
      <sheetName val="Reg"/>
      <sheetName val="Listas"/>
      <sheetName val="Contratos"/>
      <sheetName val="Comparativo Avisos 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295" refreshedBy="María Soledad Vilches Rodríguez" refreshedVersion="4">
  <cacheSource type="worksheet">
    <worksheetSource ref="A1:J296" sheet="Hoja1"/>
  </cacheSource>
  <cacheFields count="10">
    <cacheField name="TIPO DE AVISO">
      <sharedItems containsBlank="1" containsMixedTypes="0" count="0"/>
    </cacheField>
    <cacheField name="MEDIO">
      <sharedItems containsBlank="1" containsMixedTypes="0" count="57">
        <s v="La Estrella de Arica"/>
        <s v="La Estrella de Iquique"/>
        <s v="El Mercurio de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Mercurio"/>
        <s v="Austral de Temuco"/>
        <s v="El Atacama"/>
        <s v="El Rancagüino"/>
        <s v="La Discusión"/>
        <s v="El Sur"/>
        <s v="Austral de Valdivia"/>
        <s v="Austral de Osorno"/>
        <s v="El Llanquihue"/>
        <s v="El Pingüino"/>
        <s v="La Prensa Austral "/>
        <s v="La Estrella de Valparaíso"/>
        <s v="EL Observador"/>
        <s v="El Tippógrafo"/>
        <s v="La Estrella de Concepción"/>
        <s v="La Estrella de Chiloé"/>
        <s v="Hoy x Hoy"/>
        <s v="Cooperativa.cl"/>
        <s v="Activa"/>
        <s v="Corazón"/>
        <s v="Imagina"/>
        <s v="Universo"/>
        <s v="El Morrocotudo"/>
        <s v="El Boyaldía"/>
        <s v="El Nortero"/>
        <s v="El Quehay De Cierto"/>
        <s v="El Observatodo"/>
        <s v="El Martutino"/>
        <s v="El Paradiario 14"/>
        <s v="El Rancahuaso"/>
        <s v="El Amaule"/>
        <s v="El Concecuente"/>
        <s v="La Opiñón"/>
        <s v="El Naveghable"/>
        <s v="El Vacanudo"/>
        <s v="El Repuertero"/>
        <s v="El Magallanews"/>
        <s v="El Mercurio de Valparaíso"/>
        <s v="Prensa Austral"/>
        <s v="Mi Voz"/>
        <s v="LUN"/>
        <m/>
      </sharedItems>
    </cacheField>
    <cacheField name="TEMA">
      <sharedItems containsBlank="1" containsMixedTypes="0" count="110">
        <s v="Pregrado"/>
        <s v="PRAE Aysén "/>
        <s v="POSTULACIÓN PARA ACTUAR COMO ENTIDAD GESTORA DEL PROGRAMA ESTRATÉGICO NACIONAL DE PESCA SUSTENTABLE"/>
        <s v="Corfo TET "/>
        <s v="Postulación SUP Chile"/>
        <s v="Prae Magallanes"/>
        <s v="Res Ex 174 - 07- 140 los días 18 y 21 de febrero 2015"/>
        <s v="Res Ex N°13 - 208 - 138 los días 23 y 25 de febrero"/>
        <s v="Decreto Ex N°77 el 28-02-2015"/>
        <s v="Resolución 16 del 03-03-2015"/>
        <s v="AOI para Progr Pingüinos"/>
        <s v="PRAE Maule"/>
        <s v="Extende Plazo Concurso Apoyo a la Inversión en Zonas de Oportunidades"/>
        <s v="Prae Tarapacá"/>
        <s v="Res N° 192,330, 20 publicadas 12, 21 y 31 de marzo"/>
        <s v="Resolución 17 y 497 del 06 y 07-04-2015"/>
        <s v="Aviso Publimetro 19-12-2014 Aceleración de Emprendimientos"/>
        <s v="Aviso Publimetro 26-12-2014 SUBSIDIO SEMILLA DE ASIGNACIÓN FLEXIBLE "/>
        <s v="Aviso Publimetro 21-01-2015 NUEVA CONVOCATORIA DEL PROGRAMA START-UP CHILE"/>
        <s v="Aviso Director Ejecutivo El Mercurio 22/02"/>
        <s v="Aviso Publimetro PRÓRROGA DE PLAZO&#10;PROGR APOYO ENTORNO EMPRENDIMIENTO Y LA INNOVACIÓN” (PAEI) 12-03-2015"/>
        <s v="Aviso Publimetro POSTULACIÓN PARA ACTUAR COMO ENTIDAD GESTORA DEL PROGRAMA ESTRATÉGICO NACIONAL DE PESCA SUSTENTABLE 13-03-2015"/>
        <s v="Aviso Publimetro Corfo TET 26-01-2015"/>
        <s v="Aviso Publimetro Postulación SUP Chile 30-01-2015"/>
        <s v="Aviso Publimetro PRAE Aysén 03-02-2015"/>
        <s v="Aviso Publimetro Extiende Plazo SUPChile 17-02-2015"/>
        <s v="PRAE Los Lagos"/>
        <s v="Aviso Publimetro 26-03-2015 PAEI "/>
        <s v="Aviso Publimetro AOI para Progr Pingüinos 27-03-2015"/>
        <s v="Aviso Publimetro 27-03-2015 Suspende Convocatoria TET"/>
        <s v="Prae Bío Bío"/>
        <s v="Prae Araucanía"/>
        <s v="Aviso Publimetro 14-04-2015 Capital Semilla"/>
        <s v="Extensión PRAE Aysén "/>
        <s v="Aviso Publimetro 31-03-2015 PDT "/>
        <s v="Aviso Publimetro 15-04-2015 MODIFICA BASES PDT"/>
        <s v="Aviso Publimetro 22-04-2015 Cowork"/>
        <s v="Aviso Publimetro 24-04-2015 Bienes Publicos"/>
        <s v="Aviso Publimetro 24-04-2015 Voucher de Innovación"/>
        <s v="Aviso Publimetro 29-04-2015 Suspensión Redes de Mentores"/>
        <s v="Aviso Publimetro 30-04-2015 Prae Arica"/>
        <s v="Prae Temuco"/>
        <s v="Prae O'higgins"/>
        <s v="Aviso Publimetro 05-05-2015 Nva Convocatoria SUP"/>
        <s v="Resolución 126 y Decreto Exento N°54 del 10 y 16 de abril"/>
        <s v=" Prae Los Lagos"/>
        <s v="Innovacion Social Atacama"/>
        <s v="Extensión Semilla Corfo"/>
        <s v="Resolución N°27 y 24, publicadas en DO 20 y 25 de abril"/>
        <s v="Prae Coquimbo"/>
        <s v="Prae Antofagasta"/>
        <s v="Cap Tecnolog para la Innovación"/>
        <s v="Proy Especiales y Ecosistemas"/>
        <s v="Resolución 1 publicada el 4/05/2015"/>
        <s v="Prototipo Innovación Regional"/>
        <s v="Aviso Publimetro 29-05-2015 Prae Tarapacá"/>
        <s v="Res N°758 y N°769 del 12 y 16 de mayo"/>
        <s v="Res N°32 y N°44 publicadas el 27 y 28 de mayo"/>
        <s v="Aviso Cooperativa.cl 23-06-2015 GESTIÓN DE LA INNOVACIÓN"/>
        <s v="Res N°871-896-906 publicadas 6-10-13 junio"/>
        <s v="Resoluciones N°43-50-51-53 y Concurso Jefe Depto 5°, publicados el 15 y 16 de junio"/>
        <s v="Pregrado "/>
        <s v="Aviso Publimetro 12-03-2015 PRÓRROGA DE PLAZO PROGR APOYO ENTORNO EMPRENDIMIENTO Y LA INNOVACIÓN” (PAEI) "/>
        <s v="Aviso Publimetro 03-02-2015 PRAE Aysén "/>
        <s v="Aviso Publimetro 17-02-2015 Extiende Plazo SUPChile "/>
        <s v="Aviso Publimetro 19-02-2015 PAEI "/>
        <s v="Aviso Publimetro 08-04-2015 Prae Bío Bío"/>
        <s v="Aviso Publimetro 09-04-2015 Prae Araucanía"/>
        <s v="Aviso Publimetro 14-04-2015 Prae Coquimbo"/>
        <s v="Aviso Publimetro 14-04-2015 Prae Maule"/>
        <s v="Aviso Publimetro 14-04-2015 Prae Los Lagos"/>
        <s v="Aviso Publimetro 27-03-2015 Extensión PRAE Aysén "/>
        <s v="Aviso Publimetro 27-04-2015 Prorroga Plazo TET"/>
        <s v="Aviso Publimetro 08-05-2015 Prae Los Lagos"/>
        <s v="Aviso Publimetro 11-05-2015 Innovacion Social Atacama"/>
        <s v="Aviso Publimetro 13-05-2015 Extensión Semilla Corfo"/>
        <s v="Aviso Publimetro 15-05-2015 Extensión PRAE Maule"/>
        <s v="Aviso Publimetro 22-05-2015 Prae Antofagasta"/>
        <s v="Aviso Publimetro 25-05-2015 Cap Tecnolog para la Innovación"/>
        <s v="Aviso Publimetro 27-05-2015 Proy Especiales y Ecosistemas"/>
        <s v="Aviso Publimetro 03-06-2015 Prae Valpo"/>
        <s v="Aviso Publimetro 11-06-2015 Prae Arica"/>
        <s v="Aviso Publimetro 15-06-2015 Prae Los Lagos"/>
        <s v="Aviso Publimetro 18-06-2015 Fondo Etapas Tempranas"/>
        <s v="Aviso Publimetro 19-06-2015 Reemprende Atacama"/>
        <s v="Aviso Publimetro 22-06-2015 SSAF-SOCIAL Atacama"/>
        <s v="Aviso Cooperativa.cl 30-06-2015 The S Factory"/>
        <s v="Aviso Cooperativa.cl 01-07-2015 Prae Los Ríos"/>
        <s v="Aviso Coorperativa.cl 06-07-2015 FET"/>
        <s v="Aviso Coorperativa.cl 06-07-2015 Aviso extensión Barrios Reemprende Atacama"/>
        <s v="Aviso Cooperativa.cl 10-07-2015 Extensión Prae Antofagasta"/>
        <s v="Aviso Cooperativa.cl 24-06-2015 Prae Valparaíso"/>
        <s v="Aviso Cooperativa.cl 30-06-2015 Concurso Industria de Alimentos"/>
        <s v="Aviso Cooperativa.cl 06-07-2015 Fortalecimiento y Creación de Capac Tec para la Innovación"/>
        <s v="Aviso Cooperativa.cl 23-07-2015 Prórroga PROGRAMAS TECNOLÓGICOS ESTRATÉGICOS” Y “PROGRAMA DE FORTALECIMIENTO Y CREACIÓN DE CAPACIDADES TECNOLÓGICAS HABILITANTES PARA LA INNOVACIÓN” "/>
        <s v="Aviso Cooperativa.cl 27-07-2015 Modificaciones a las Bases de las líneas de financiamiento Programas Tecnológicos"/>
        <s v="Aviso Cooperativa.cl 28-07-2015 PRAE Los Ríos"/>
        <s v="Aviso Cooperativa.cl Fe de Erratas 05-08-2015"/>
        <s v="Resoluciones N°1156-8172 publicadas el 20 y 22 de julio"/>
        <s v="Resoluciones N°50-31-40 publicadas 16/06 y 8-13-15/07"/>
        <s v="Resoluciones N°1168 y 1233 publicadas el 20 y 30 de julio"/>
        <s v="Aviso Cooperativa.cl 20-08-2015 Nva Convocatoria THE S FACTORY"/>
        <s v="ResN°1292-1293-1294 publicadas el 7/08/2015"/>
        <s v="Aviso Cooperativa.cl 25-08-2015 OTL"/>
        <s v="Aviso Cooperativa.cl 01-09-2015 NUEVA CONVOCATORIA PROGRAMA Start-Up Chile FASE 1"/>
        <s v="Aviso Cooperativa.cl 01-09-2015 NUEVA CONVOCATORIA PROGRAMA Start-Up Chile FASE 2"/>
        <s v="Aviso Cooperativa.cl 04-09-2015 LLAMADO AL CONCURSO PRAE RMS 2015"/>
        <s v="Aviso Cooperativa.cl 14-09-2015 Prae Arica"/>
        <s v="Aviso Cooperativa.cl 14-09-2015 Prae Bío Bío II"/>
        <m/>
      </sharedItems>
    </cacheField>
    <cacheField name="FECHA DE PUBLICACIÓN">
      <sharedItems containsString="0" containsBlank="1" containsMixedTypes="1" count="0"/>
    </cacheField>
    <cacheField name="MES">
      <sharedItems containsBlank="1" containsMixedTypes="0" count="0"/>
    </cacheField>
    <cacheField name="TRIMESTRE">
      <sharedItems containsBlank="1" containsMixedTypes="0" count="4">
        <s v="1er Trimetre"/>
        <s v="2do Trimestre"/>
        <s v="3er Trimestre"/>
        <m/>
      </sharedItems>
    </cacheField>
    <cacheField name="MONTO TOTAL" numFmtId="165">
      <sharedItems containsString="0" containsBlank="1" containsMixedTypes="0" containsNumber="1" containsInteger="1" count="0"/>
    </cacheField>
    <cacheField name="FACTURA">
      <sharedItems containsBlank="1" containsMixedTypes="1" containsNumber="1" containsInteger="1" count="0"/>
    </cacheField>
    <cacheField name="REGION">
      <sharedItems containsBlank="1" containsMixedTypes="0" count="17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  <s v="Los Lagos"/>
        <s v="Bío Bío"/>
        <s v="Araucanía"/>
        <s v="Los Ríos"/>
        <s v="Copiapó"/>
        <s v="Valparaíso"/>
        <m/>
      </sharedItems>
    </cacheField>
    <cacheField name="LUGAR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s v="PRENSA"/>
    <x v="0"/>
    <x v="0"/>
    <m/>
    <s v="ENERO"/>
    <x v="0"/>
    <n v="312734"/>
    <n v="143360"/>
    <x v="0"/>
    <m/>
  </r>
  <r>
    <s v="PRENSA"/>
    <x v="1"/>
    <x v="0"/>
    <m/>
    <s v="ENERO"/>
    <x v="0"/>
    <n v="312734"/>
    <n v="143360"/>
    <x v="1"/>
    <m/>
  </r>
  <r>
    <s v="PRENSA"/>
    <x v="2"/>
    <x v="0"/>
    <m/>
    <s v="ENERO"/>
    <x v="0"/>
    <n v="312734"/>
    <n v="143360"/>
    <x v="2"/>
    <m/>
  </r>
  <r>
    <s v="PRENSA"/>
    <x v="3"/>
    <x v="0"/>
    <m/>
    <s v="ENERO"/>
    <x v="0"/>
    <n v="312734"/>
    <n v="143360"/>
    <x v="3"/>
    <m/>
  </r>
  <r>
    <s v="PRENSA"/>
    <x v="4"/>
    <x v="0"/>
    <m/>
    <s v="ENERO"/>
    <x v="0"/>
    <n v="155572.27"/>
    <n v="1124"/>
    <x v="4"/>
    <m/>
  </r>
  <r>
    <s v="PRENSA"/>
    <x v="5"/>
    <x v="0"/>
    <m/>
    <s v="ENERO"/>
    <x v="0"/>
    <n v="259667.52"/>
    <n v="53169"/>
    <x v="5"/>
    <m/>
  </r>
  <r>
    <s v="PRENSA"/>
    <x v="6"/>
    <x v="0"/>
    <m/>
    <s v="ENERO"/>
    <x v="0"/>
    <n v="904400"/>
    <n v="12587"/>
    <x v="6"/>
    <m/>
  </r>
  <r>
    <s v="PRENSA"/>
    <x v="0"/>
    <x v="0"/>
    <m/>
    <s v="ENERO"/>
    <x v="0"/>
    <n v="250187"/>
    <n v="143359"/>
    <x v="0"/>
    <m/>
  </r>
  <r>
    <s v="PRENSA"/>
    <x v="1"/>
    <x v="0"/>
    <m/>
    <s v="ENERO"/>
    <x v="0"/>
    <n v="250187"/>
    <n v="143359"/>
    <x v="1"/>
    <m/>
  </r>
  <r>
    <s v="PRENSA"/>
    <x v="2"/>
    <x v="0"/>
    <m/>
    <s v="ENERO"/>
    <x v="0"/>
    <n v="250187"/>
    <n v="143359"/>
    <x v="2"/>
    <m/>
  </r>
  <r>
    <s v="PRENSA"/>
    <x v="3"/>
    <x v="0"/>
    <m/>
    <s v="ENERO"/>
    <x v="0"/>
    <n v="250187"/>
    <n v="143359"/>
    <x v="3"/>
    <m/>
  </r>
  <r>
    <s v="PRENSA"/>
    <x v="4"/>
    <x v="0"/>
    <m/>
    <s v="ENERO"/>
    <x v="0"/>
    <n v="155572"/>
    <n v="1129"/>
    <x v="4"/>
    <m/>
  </r>
  <r>
    <s v="PRENSA"/>
    <x v="7"/>
    <x v="0"/>
    <m/>
    <s v="ENERO"/>
    <x v="0"/>
    <n v="259668"/>
    <n v="53170"/>
    <x v="5"/>
    <m/>
  </r>
  <r>
    <s v="PRENSA"/>
    <x v="8"/>
    <x v="0"/>
    <m/>
    <s v="ENERO"/>
    <x v="0"/>
    <n v="928200"/>
    <n v="13092"/>
    <x v="6"/>
    <m/>
  </r>
  <r>
    <s v="PRENSA"/>
    <x v="8"/>
    <x v="0"/>
    <m/>
    <s v="ENERO"/>
    <x v="0"/>
    <n v="3641400"/>
    <n v="13997"/>
    <x v="6"/>
    <m/>
  </r>
  <r>
    <s v="PRENSA"/>
    <x v="9"/>
    <x v="1"/>
    <m/>
    <s v="FEBRERO"/>
    <x v="0"/>
    <n v="42483"/>
    <n v="4028"/>
    <x v="7"/>
    <m/>
  </r>
  <r>
    <s v="PRENSA"/>
    <x v="10"/>
    <x v="1"/>
    <m/>
    <s v="FEBRERO"/>
    <x v="0"/>
    <n v="42483"/>
    <n v="9860"/>
    <x v="7"/>
    <m/>
  </r>
  <r>
    <s v="PRENSA"/>
    <x v="11"/>
    <x v="2"/>
    <m/>
    <s v="MARZO"/>
    <x v="0"/>
    <n v="357000"/>
    <n v="3311"/>
    <x v="6"/>
    <m/>
  </r>
  <r>
    <s v="PRENSA"/>
    <x v="11"/>
    <x v="3"/>
    <m/>
    <s v="ENERO"/>
    <x v="0"/>
    <n v="357000"/>
    <n v="3256"/>
    <x v="6"/>
    <m/>
  </r>
  <r>
    <s v="PRENSA"/>
    <x v="11"/>
    <x v="4"/>
    <m/>
    <s v="ENERO"/>
    <x v="0"/>
    <n v="357000"/>
    <n v="3257"/>
    <x v="6"/>
    <m/>
  </r>
  <r>
    <s v="PRENSA"/>
    <x v="11"/>
    <x v="5"/>
    <m/>
    <s v="MARZO"/>
    <x v="0"/>
    <n v="357000"/>
    <n v="3259"/>
    <x v="8"/>
    <m/>
  </r>
  <r>
    <s v="PRENSA"/>
    <x v="12"/>
    <x v="6"/>
    <m/>
    <s v="FEBRERO"/>
    <x v="0"/>
    <n v="2704232"/>
    <s v="1568-1569-1701"/>
    <x v="6"/>
    <m/>
  </r>
  <r>
    <s v="PRENSA"/>
    <x v="12"/>
    <x v="7"/>
    <m/>
    <s v="FEBRERO"/>
    <x v="0"/>
    <n v="4049361"/>
    <s v="1714-1748-1749"/>
    <x v="6"/>
    <m/>
  </r>
  <r>
    <s v="PRENSA"/>
    <x v="12"/>
    <x v="8"/>
    <m/>
    <s v="FEBRERO"/>
    <x v="0"/>
    <n v="251556"/>
    <n v="1807"/>
    <x v="6"/>
    <m/>
  </r>
  <r>
    <s v="PRENSA"/>
    <x v="12"/>
    <x v="9"/>
    <m/>
    <s v="MARZO"/>
    <x v="0"/>
    <n v="122284"/>
    <n v="2083"/>
    <x v="6"/>
    <m/>
  </r>
  <r>
    <s v="PRENSA"/>
    <x v="11"/>
    <x v="10"/>
    <m/>
    <s v="MARZO"/>
    <x v="0"/>
    <n v="357000"/>
    <n v="3263"/>
    <x v="6"/>
    <m/>
  </r>
  <r>
    <s v="PRENSA"/>
    <x v="11"/>
    <x v="11"/>
    <m/>
    <s v="MARZO"/>
    <x v="0"/>
    <n v="357000"/>
    <n v="3264"/>
    <x v="9"/>
    <m/>
  </r>
  <r>
    <s v="PRENSA"/>
    <x v="13"/>
    <x v="12"/>
    <m/>
    <s v="MARZO"/>
    <x v="0"/>
    <n v="334152"/>
    <n v="49891"/>
    <x v="9"/>
    <m/>
  </r>
  <r>
    <s v="PRENSA"/>
    <x v="14"/>
    <x v="13"/>
    <m/>
    <s v="ABRIL"/>
    <x v="1"/>
    <n v="297500"/>
    <n v="6863"/>
    <x v="1"/>
    <m/>
  </r>
  <r>
    <s v="PRENSA"/>
    <x v="12"/>
    <x v="14"/>
    <m/>
    <s v="MARZO"/>
    <x v="0"/>
    <n v="674311"/>
    <s v="2401-2830-3093"/>
    <x v="6"/>
    <m/>
  </r>
  <r>
    <s v="PRENSA"/>
    <x v="12"/>
    <x v="15"/>
    <m/>
    <s v="ABRIL"/>
    <x v="1"/>
    <n v="1967032"/>
    <s v="3344-3363"/>
    <x v="6"/>
    <m/>
  </r>
  <r>
    <s v="PRENSA"/>
    <x v="11"/>
    <x v="16"/>
    <m/>
    <s v="Julio"/>
    <x v="1"/>
    <n v="357000"/>
    <n v="4663"/>
    <x v="6"/>
    <m/>
  </r>
  <r>
    <s v="PRENSA"/>
    <x v="11"/>
    <x v="17"/>
    <m/>
    <s v="Julio"/>
    <x v="1"/>
    <n v="357000"/>
    <n v="4664"/>
    <x v="6"/>
    <m/>
  </r>
  <r>
    <s v="PRENSA"/>
    <x v="11"/>
    <x v="18"/>
    <m/>
    <s v="Julio"/>
    <x v="1"/>
    <n v="357000"/>
    <n v="4674"/>
    <x v="6"/>
    <m/>
  </r>
  <r>
    <s v="PRENSA"/>
    <x v="11"/>
    <x v="0"/>
    <m/>
    <s v="Julio"/>
    <x v="1"/>
    <n v="595000"/>
    <n v="4668"/>
    <x v="6"/>
    <m/>
  </r>
  <r>
    <s v="PRENSA"/>
    <x v="6"/>
    <x v="0"/>
    <m/>
    <s v="ABRIL"/>
    <x v="1"/>
    <n v="904400"/>
    <n v="12587"/>
    <x v="6"/>
    <m/>
  </r>
  <r>
    <s v="PRENSA"/>
    <x v="8"/>
    <x v="0"/>
    <m/>
    <s v="ABRIL"/>
    <x v="1"/>
    <n v="928200"/>
    <n v="13092"/>
    <x v="6"/>
    <m/>
  </r>
  <r>
    <s v="PRENSA"/>
    <x v="8"/>
    <x v="0"/>
    <m/>
    <s v="ABRIL"/>
    <x v="1"/>
    <n v="3641400"/>
    <n v="13997"/>
    <x v="6"/>
    <m/>
  </r>
  <r>
    <s v="PRENSA"/>
    <x v="11"/>
    <x v="0"/>
    <m/>
    <s v="Julio"/>
    <x v="1"/>
    <n v="1190000"/>
    <n v="4666"/>
    <x v="6"/>
    <m/>
  </r>
  <r>
    <s v="PRENSA"/>
    <x v="15"/>
    <x v="19"/>
    <m/>
    <s v="Mayo"/>
    <x v="1"/>
    <n v="1819474.2999999998"/>
    <n v="11726439"/>
    <x v="6"/>
    <m/>
  </r>
  <r>
    <s v="PRENSA"/>
    <x v="11"/>
    <x v="20"/>
    <m/>
    <s v="Julio"/>
    <x v="1"/>
    <n v="357000"/>
    <n v="4678"/>
    <x v="6"/>
    <m/>
  </r>
  <r>
    <s v="PRENSA"/>
    <x v="11"/>
    <x v="21"/>
    <m/>
    <s v="ABRIL"/>
    <x v="1"/>
    <n v="357000"/>
    <n v="3311"/>
    <x v="6"/>
    <m/>
  </r>
  <r>
    <s v="PRENSA"/>
    <x v="11"/>
    <x v="22"/>
    <m/>
    <s v="ABRIL"/>
    <x v="1"/>
    <n v="357000"/>
    <n v="3256"/>
    <x v="6"/>
    <m/>
  </r>
  <r>
    <s v="PRENSA"/>
    <x v="11"/>
    <x v="23"/>
    <m/>
    <s v="ABRIL"/>
    <x v="1"/>
    <n v="357000"/>
    <n v="3257"/>
    <x v="6"/>
    <m/>
  </r>
  <r>
    <s v="PRENSA"/>
    <x v="11"/>
    <x v="24"/>
    <m/>
    <s v="Julio"/>
    <x v="1"/>
    <n v="357000"/>
    <n v="4675"/>
    <x v="6"/>
    <m/>
  </r>
  <r>
    <s v="PRENSA"/>
    <x v="11"/>
    <x v="25"/>
    <m/>
    <s v="Julio"/>
    <x v="1"/>
    <n v="357000"/>
    <n v="4676"/>
    <x v="6"/>
    <m/>
  </r>
  <r>
    <s v="PRENSA"/>
    <x v="11"/>
    <x v="5"/>
    <m/>
    <s v="ABRIL"/>
    <x v="1"/>
    <n v="357000"/>
    <n v="3259"/>
    <x v="8"/>
    <m/>
  </r>
  <r>
    <s v="PRENSA"/>
    <x v="11"/>
    <x v="26"/>
    <m/>
    <s v="Mayo"/>
    <x v="1"/>
    <n v="357000"/>
    <n v="3260"/>
    <x v="10"/>
    <m/>
  </r>
  <r>
    <s v="PRENSA"/>
    <x v="11"/>
    <x v="27"/>
    <m/>
    <s v="Mayo"/>
    <x v="1"/>
    <n v="357000"/>
    <n v="3261"/>
    <x v="6"/>
    <m/>
  </r>
  <r>
    <s v="PRENSA"/>
    <x v="11"/>
    <x v="28"/>
    <m/>
    <s v="ABRIL"/>
    <x v="1"/>
    <n v="357000"/>
    <n v="3263"/>
    <x v="6"/>
    <m/>
  </r>
  <r>
    <s v="PRENSA"/>
    <x v="11"/>
    <x v="11"/>
    <m/>
    <s v="ABRIL"/>
    <x v="1"/>
    <n v="357000"/>
    <n v="3264"/>
    <x v="9"/>
    <m/>
  </r>
  <r>
    <s v="PRENSA"/>
    <x v="11"/>
    <x v="29"/>
    <m/>
    <s v="Mayo"/>
    <x v="1"/>
    <n v="357000"/>
    <n v="3262"/>
    <x v="6"/>
    <m/>
  </r>
  <r>
    <s v="PRENSA"/>
    <x v="13"/>
    <x v="12"/>
    <m/>
    <s v="ABRIL"/>
    <x v="1"/>
    <n v="334152"/>
    <n v="49891"/>
    <x v="9"/>
    <m/>
  </r>
  <r>
    <s v="PRENSA"/>
    <x v="11"/>
    <x v="30"/>
    <m/>
    <s v="Julio"/>
    <x v="1"/>
    <n v="357000"/>
    <n v="4679"/>
    <x v="11"/>
    <m/>
  </r>
  <r>
    <s v="PRENSA"/>
    <x v="11"/>
    <x v="31"/>
    <m/>
    <s v="Julio"/>
    <x v="1"/>
    <n v="357000"/>
    <n v="4680"/>
    <x v="12"/>
    <m/>
  </r>
  <r>
    <s v="PRENSA"/>
    <x v="11"/>
    <x v="13"/>
    <m/>
    <s v="Junio"/>
    <x v="1"/>
    <n v="357000"/>
    <n v="4163"/>
    <x v="12"/>
    <m/>
  </r>
  <r>
    <s v="PRENSA"/>
    <x v="14"/>
    <x v="13"/>
    <m/>
    <s v="ABRIL"/>
    <x v="1"/>
    <n v="297500"/>
    <n v="6863"/>
    <x v="1"/>
    <m/>
  </r>
  <r>
    <s v="PRENSA"/>
    <x v="11"/>
    <x v="11"/>
    <m/>
    <s v="Julio"/>
    <x v="1"/>
    <n v="357000"/>
    <n v="4690"/>
    <x v="9"/>
    <m/>
  </r>
  <r>
    <s v="PRENSA"/>
    <x v="11"/>
    <x v="26"/>
    <m/>
    <s v="Julio"/>
    <x v="1"/>
    <n v="357000"/>
    <n v="4683"/>
    <x v="10"/>
    <m/>
  </r>
  <r>
    <s v="PRENSA"/>
    <x v="11"/>
    <x v="32"/>
    <m/>
    <s v="Julio"/>
    <x v="1"/>
    <n v="357000"/>
    <n v="4682"/>
    <x v="6"/>
    <m/>
  </r>
  <r>
    <s v="PRENSA"/>
    <x v="11"/>
    <x v="33"/>
    <m/>
    <s v="Julio"/>
    <x v="1"/>
    <n v="357000"/>
    <n v="4162"/>
    <x v="7"/>
    <m/>
  </r>
  <r>
    <s v="PRENSA"/>
    <x v="11"/>
    <x v="34"/>
    <m/>
    <s v="Julio"/>
    <x v="1"/>
    <n v="357000"/>
    <n v="4709"/>
    <x v="6"/>
    <m/>
  </r>
  <r>
    <s v="PRENSA"/>
    <x v="11"/>
    <x v="35"/>
    <m/>
    <s v="Junio"/>
    <x v="1"/>
    <n v="357000"/>
    <n v="4170"/>
    <x v="6"/>
    <m/>
  </r>
  <r>
    <s v="PRENSA"/>
    <x v="12"/>
    <x v="14"/>
    <m/>
    <s v="ABRIL"/>
    <x v="1"/>
    <n v="674311"/>
    <s v="2401-2830-3093"/>
    <x v="6"/>
    <m/>
  </r>
  <r>
    <s v="PRENSA"/>
    <x v="11"/>
    <x v="36"/>
    <m/>
    <s v="Junio"/>
    <x v="1"/>
    <n v="357000"/>
    <n v="4164"/>
    <x v="6"/>
    <m/>
  </r>
  <r>
    <s v="PRENSA"/>
    <x v="11"/>
    <x v="37"/>
    <m/>
    <s v="Junio"/>
    <x v="1"/>
    <n v="357000"/>
    <n v="4169"/>
    <x v="6"/>
    <m/>
  </r>
  <r>
    <s v="PRENSA"/>
    <x v="12"/>
    <x v="15"/>
    <m/>
    <s v="ABRIL"/>
    <x v="1"/>
    <n v="1967032"/>
    <s v="3344-3363"/>
    <x v="6"/>
    <m/>
  </r>
  <r>
    <s v="PRENSA"/>
    <x v="11"/>
    <x v="38"/>
    <m/>
    <s v="Junio"/>
    <x v="1"/>
    <n v="357000"/>
    <n v="4168"/>
    <x v="6"/>
    <m/>
  </r>
  <r>
    <s v="PRENSA"/>
    <x v="8"/>
    <x v="0"/>
    <m/>
    <s v="Junio"/>
    <x v="1"/>
    <n v="3570000"/>
    <n v="19405"/>
    <x v="6"/>
    <m/>
  </r>
  <r>
    <s v="PRENSA"/>
    <x v="11"/>
    <x v="39"/>
    <m/>
    <s v="Junio"/>
    <x v="1"/>
    <n v="357000"/>
    <n v="4366"/>
    <x v="6"/>
    <m/>
  </r>
  <r>
    <s v="PRENSA"/>
    <x v="11"/>
    <x v="40"/>
    <m/>
    <s v="Junio"/>
    <x v="1"/>
    <n v="357000"/>
    <n v="4167"/>
    <x v="6"/>
    <m/>
  </r>
  <r>
    <s v="PRENSA"/>
    <x v="16"/>
    <x v="41"/>
    <m/>
    <s v="Mayo"/>
    <x v="1"/>
    <n v="398005"/>
    <n v="135910"/>
    <x v="12"/>
    <m/>
  </r>
  <r>
    <s v="PRENSA"/>
    <x v="11"/>
    <x v="0"/>
    <m/>
    <s v="Mayo"/>
    <x v="1"/>
    <n v="6115124"/>
    <n v="3971"/>
    <x v="6"/>
    <m/>
  </r>
  <r>
    <s v="PRENSA"/>
    <x v="11"/>
    <x v="42"/>
    <m/>
    <s v="Junio"/>
    <x v="1"/>
    <n v="357000"/>
    <n v="4166"/>
    <x v="5"/>
    <m/>
  </r>
  <r>
    <s v="PRENSA"/>
    <x v="11"/>
    <x v="43"/>
    <m/>
    <s v="Junio"/>
    <x v="1"/>
    <n v="357000"/>
    <n v="4165"/>
    <x v="6"/>
    <m/>
  </r>
  <r>
    <s v="PRENSA"/>
    <x v="12"/>
    <x v="44"/>
    <m/>
    <s v="Mayo"/>
    <x v="1"/>
    <n v="2609898"/>
    <s v="3477-3709"/>
    <x v="6"/>
    <m/>
  </r>
  <r>
    <s v="PRENSA"/>
    <x v="11"/>
    <x v="45"/>
    <m/>
    <s v="Julio"/>
    <x v="1"/>
    <n v="357000"/>
    <n v="4698"/>
    <x v="10"/>
    <m/>
  </r>
  <r>
    <s v="PRENSA"/>
    <x v="0"/>
    <x v="0"/>
    <m/>
    <s v="Junio"/>
    <x v="1"/>
    <n v="747446"/>
    <n v="152812"/>
    <x v="0"/>
    <m/>
  </r>
  <r>
    <s v="PRENSA"/>
    <x v="1"/>
    <x v="0"/>
    <m/>
    <s v="Junio"/>
    <x v="1"/>
    <n v="776580"/>
    <n v="152812"/>
    <x v="1"/>
    <m/>
  </r>
  <r>
    <s v="PRENSA"/>
    <x v="14"/>
    <x v="0"/>
    <m/>
    <s v="Mayo"/>
    <x v="1"/>
    <n v="490000"/>
    <n v="6936"/>
    <x v="1"/>
    <m/>
  </r>
  <r>
    <s v="PRENSA"/>
    <x v="2"/>
    <x v="0"/>
    <m/>
    <s v="Junio"/>
    <x v="1"/>
    <n v="1193136"/>
    <n v="152812"/>
    <x v="2"/>
    <m/>
  </r>
  <r>
    <s v="PRENSA"/>
    <x v="17"/>
    <x v="0"/>
    <m/>
    <s v="Junio"/>
    <x v="1"/>
    <n v="791521"/>
    <n v="152812"/>
    <x v="3"/>
    <m/>
  </r>
  <r>
    <s v="PRENSA"/>
    <x v="18"/>
    <x v="0"/>
    <m/>
    <s v="Junio"/>
    <x v="1"/>
    <n v="582043"/>
    <n v="53888"/>
    <x v="5"/>
    <m/>
  </r>
  <r>
    <s v="PRENSA"/>
    <x v="13"/>
    <x v="0"/>
    <m/>
    <s v="Junio"/>
    <x v="1"/>
    <n v="613362"/>
    <n v="50428"/>
    <x v="9"/>
    <m/>
  </r>
  <r>
    <s v="PRENSA"/>
    <x v="19"/>
    <x v="0"/>
    <m/>
    <s v="Mayo"/>
    <x v="1"/>
    <n v="518069"/>
    <n v="227650"/>
    <x v="11"/>
    <m/>
  </r>
  <r>
    <s v="PRENSA"/>
    <x v="20"/>
    <x v="0"/>
    <m/>
    <s v="Junio"/>
    <x v="1"/>
    <n v="1516263"/>
    <n v="76580"/>
    <x v="11"/>
    <m/>
  </r>
  <r>
    <s v="PRENSA"/>
    <x v="16"/>
    <x v="0"/>
    <m/>
    <s v="Junio"/>
    <x v="1"/>
    <n v="1065150"/>
    <n v="76580"/>
    <x v="12"/>
    <m/>
  </r>
  <r>
    <s v="PRENSA"/>
    <x v="21"/>
    <x v="0"/>
    <m/>
    <s v="Junio"/>
    <x v="1"/>
    <n v="741013"/>
    <n v="76580"/>
    <x v="13"/>
    <m/>
  </r>
  <r>
    <s v="PRENSA"/>
    <x v="22"/>
    <x v="0"/>
    <m/>
    <s v="Junio"/>
    <x v="1"/>
    <n v="741013"/>
    <n v="76580"/>
    <x v="10"/>
    <m/>
  </r>
  <r>
    <s v="PRENSA"/>
    <x v="23"/>
    <x v="0"/>
    <m/>
    <s v="Junio"/>
    <x v="1"/>
    <n v="864982"/>
    <n v="76580"/>
    <x v="10"/>
    <m/>
  </r>
  <r>
    <s v="PRENSA"/>
    <x v="24"/>
    <x v="0"/>
    <m/>
    <s v="Junio"/>
    <x v="1"/>
    <n v="113526"/>
    <n v="35865"/>
    <x v="8"/>
    <m/>
  </r>
  <r>
    <s v="PRENSA"/>
    <x v="25"/>
    <x v="0"/>
    <m/>
    <s v="Junio"/>
    <x v="1"/>
    <n v="99960"/>
    <n v="348575"/>
    <x v="8"/>
    <m/>
  </r>
  <r>
    <s v="PRENSA"/>
    <x v="23"/>
    <x v="26"/>
    <m/>
    <s v="Mayo"/>
    <x v="1"/>
    <n v="595000"/>
    <n v="136365"/>
    <x v="10"/>
    <m/>
  </r>
  <r>
    <s v="PRENSA"/>
    <x v="0"/>
    <x v="0"/>
    <m/>
    <s v="Junio"/>
    <x v="1"/>
    <n v="2280227"/>
    <n v="153879"/>
    <x v="0"/>
    <m/>
  </r>
  <r>
    <s v="PRENSA"/>
    <x v="1"/>
    <x v="0"/>
    <m/>
    <s v="Junio"/>
    <x v="1"/>
    <n v="2155545"/>
    <n v="153879"/>
    <x v="1"/>
    <m/>
  </r>
  <r>
    <s v="PRENSA"/>
    <x v="14"/>
    <x v="0"/>
    <m/>
    <s v="Junio"/>
    <x v="1"/>
    <n v="1959999"/>
    <n v="6963"/>
    <x v="1"/>
    <m/>
  </r>
  <r>
    <s v="PRENSA"/>
    <x v="2"/>
    <x v="0"/>
    <m/>
    <s v="Junio"/>
    <x v="1"/>
    <n v="6741436.87"/>
    <n v="153880"/>
    <x v="2"/>
    <m/>
  </r>
  <r>
    <s v="PRENSA"/>
    <x v="17"/>
    <x v="0"/>
    <m/>
    <s v="Junio"/>
    <x v="1"/>
    <n v="2113710"/>
    <n v="153879"/>
    <x v="14"/>
    <m/>
  </r>
  <r>
    <s v="PRENSA"/>
    <x v="4"/>
    <x v="0"/>
    <m/>
    <s v="Julio"/>
    <x v="1"/>
    <n v="1167915"/>
    <n v="3368"/>
    <x v="4"/>
    <m/>
  </r>
  <r>
    <s v="PRENSA"/>
    <x v="26"/>
    <x v="0"/>
    <m/>
    <s v="Junio"/>
    <x v="1"/>
    <n v="5561099.67"/>
    <n v="107257"/>
    <x v="15"/>
    <m/>
  </r>
  <r>
    <s v="PRENSA"/>
    <x v="27"/>
    <x v="0"/>
    <m/>
    <s v="Junio"/>
    <x v="1"/>
    <n v="2342338"/>
    <n v="6883"/>
    <x v="15"/>
    <m/>
  </r>
  <r>
    <s v="PRENSA"/>
    <x v="18"/>
    <x v="0"/>
    <m/>
    <s v="Junio"/>
    <x v="1"/>
    <n v="3961449"/>
    <n v="53889"/>
    <x v="5"/>
    <m/>
  </r>
  <r>
    <s v="PRENSA"/>
    <x v="28"/>
    <x v="0"/>
    <m/>
    <s v="Junio"/>
    <x v="1"/>
    <n v="720721"/>
    <n v="537"/>
    <x v="5"/>
    <m/>
  </r>
  <r>
    <s v="PRENSA"/>
    <x v="13"/>
    <x v="0"/>
    <m/>
    <s v="Junio"/>
    <x v="1"/>
    <n v="1951411"/>
    <n v="50672"/>
    <x v="9"/>
    <m/>
  </r>
  <r>
    <s v="PRENSA"/>
    <x v="19"/>
    <x v="0"/>
    <m/>
    <s v="Junio"/>
    <x v="1"/>
    <n v="2072274"/>
    <n v="227915"/>
    <x v="11"/>
    <m/>
  </r>
  <r>
    <s v="PRENSA"/>
    <x v="29"/>
    <x v="0"/>
    <m/>
    <s v="Junio"/>
    <x v="1"/>
    <n v="3964677.78"/>
    <n v="76582"/>
    <x v="11"/>
    <m/>
  </r>
  <r>
    <s v="PRENSA"/>
    <x v="16"/>
    <x v="0"/>
    <m/>
    <s v="Junio"/>
    <x v="1"/>
    <n v="3033323"/>
    <n v="137570"/>
    <x v="12"/>
    <m/>
  </r>
  <r>
    <s v="PRENSA"/>
    <x v="21"/>
    <x v="0"/>
    <m/>
    <s v="Junio"/>
    <x v="1"/>
    <n v="2009715"/>
    <n v="137570"/>
    <x v="13"/>
    <m/>
  </r>
  <r>
    <s v="PRENSA"/>
    <x v="22"/>
    <x v="0"/>
    <m/>
    <s v="Junio"/>
    <x v="1"/>
    <n v="2009715"/>
    <n v="137570"/>
    <x v="10"/>
    <m/>
  </r>
  <r>
    <s v="PRENSA"/>
    <x v="23"/>
    <x v="0"/>
    <m/>
    <s v="Junio"/>
    <x v="1"/>
    <n v="4448785.25"/>
    <n v="137569"/>
    <x v="10"/>
    <m/>
  </r>
  <r>
    <s v="PRENSA"/>
    <x v="30"/>
    <x v="0"/>
    <m/>
    <s v="Junio"/>
    <x v="1"/>
    <n v="1114624"/>
    <n v="137570"/>
    <x v="10"/>
    <m/>
  </r>
  <r>
    <s v="PRENSA"/>
    <x v="24"/>
    <x v="0"/>
    <m/>
    <s v="Junio"/>
    <x v="1"/>
    <n v="454104"/>
    <n v="35995"/>
    <x v="8"/>
    <m/>
  </r>
  <r>
    <s v="PRENSA"/>
    <x v="25"/>
    <x v="0"/>
    <m/>
    <s v="Junio"/>
    <x v="1"/>
    <n v="499800"/>
    <n v="348972"/>
    <x v="8"/>
    <m/>
  </r>
  <r>
    <s v="PRENSA"/>
    <x v="31"/>
    <x v="0"/>
    <m/>
    <s v="Junio"/>
    <x v="1"/>
    <n v="3471610.8"/>
    <n v="63724"/>
    <x v="6"/>
    <m/>
  </r>
  <r>
    <s v="PRENSA"/>
    <x v="8"/>
    <x v="0"/>
    <m/>
    <s v="Junio"/>
    <x v="1"/>
    <n v="12792500"/>
    <n v="19335"/>
    <x v="6"/>
    <m/>
  </r>
  <r>
    <s v="PRENSA"/>
    <x v="11"/>
    <x v="46"/>
    <m/>
    <s v="Julio"/>
    <x v="1"/>
    <n v="357000"/>
    <n v="4700"/>
    <x v="6"/>
    <m/>
  </r>
  <r>
    <s v="PRENSA"/>
    <x v="11"/>
    <x v="47"/>
    <m/>
    <s v="Julio"/>
    <x v="1"/>
    <n v="357000"/>
    <n v="4702"/>
    <x v="6"/>
    <m/>
  </r>
  <r>
    <s v="PRENSA"/>
    <x v="12"/>
    <x v="48"/>
    <m/>
    <s v="Mayo"/>
    <x v="1"/>
    <n v="1208544"/>
    <s v="3941-4140"/>
    <x v="6"/>
    <m/>
  </r>
  <r>
    <s v="PRENSA"/>
    <x v="11"/>
    <x v="49"/>
    <m/>
    <s v="Junio"/>
    <x v="1"/>
    <n v="357000"/>
    <n v="4369"/>
    <x v="4"/>
    <m/>
  </r>
  <r>
    <s v="PRENSA"/>
    <x v="11"/>
    <x v="50"/>
    <m/>
    <s v="Julio"/>
    <x v="1"/>
    <n v="357000"/>
    <n v="4703"/>
    <x v="6"/>
    <m/>
  </r>
  <r>
    <s v="PRENSA"/>
    <x v="11"/>
    <x v="51"/>
    <m/>
    <s v="Julio"/>
    <x v="1"/>
    <n v="357000"/>
    <n v="4704"/>
    <x v="6"/>
    <m/>
  </r>
  <r>
    <s v="PRENSA"/>
    <x v="11"/>
    <x v="52"/>
    <m/>
    <s v="Julio"/>
    <x v="1"/>
    <n v="357000"/>
    <n v="4705"/>
    <x v="6"/>
    <m/>
  </r>
  <r>
    <s v="PRENSA"/>
    <x v="12"/>
    <x v="53"/>
    <m/>
    <s v="Junio"/>
    <x v="1"/>
    <n v="195655"/>
    <n v="4740"/>
    <x v="6"/>
    <m/>
  </r>
  <r>
    <s v="PRENSA"/>
    <x v="11"/>
    <x v="54"/>
    <m/>
    <s v="Junio"/>
    <x v="1"/>
    <n v="357000"/>
    <n v="4710"/>
    <x v="6"/>
    <m/>
  </r>
  <r>
    <s v="PRENSA"/>
    <x v="11"/>
    <x v="55"/>
    <m/>
    <s v="Julio"/>
    <x v="1"/>
    <n v="357000"/>
    <n v="4707"/>
    <x v="6"/>
    <m/>
  </r>
  <r>
    <s v="PRENSA"/>
    <x v="12"/>
    <x v="56"/>
    <m/>
    <s v="Junio"/>
    <x v="1"/>
    <n v="1090078"/>
    <s v="5003-5076"/>
    <x v="6"/>
    <m/>
  </r>
  <r>
    <s v="PRENSA"/>
    <x v="12"/>
    <x v="57"/>
    <m/>
    <s v="Junio"/>
    <x v="1"/>
    <n v="1020201"/>
    <s v="5592-5611"/>
    <x v="6"/>
    <m/>
  </r>
  <r>
    <s v="PRENSA"/>
    <x v="32"/>
    <x v="58"/>
    <m/>
    <s v="Julio"/>
    <x v="1"/>
    <n v="357000"/>
    <n v="8023"/>
    <x v="6"/>
    <m/>
  </r>
  <r>
    <s v="PRENSA"/>
    <x v="12"/>
    <x v="59"/>
    <m/>
    <s v="Julio"/>
    <x v="1"/>
    <n v="866472"/>
    <s v="6096-6215-6321"/>
    <x v="6"/>
    <m/>
  </r>
  <r>
    <s v="PRENSA"/>
    <x v="12"/>
    <x v="60"/>
    <m/>
    <s v="Julio"/>
    <x v="1"/>
    <n v="3434446"/>
    <s v="6399-6400-6401-6402-6532"/>
    <x v="6"/>
    <m/>
  </r>
  <r>
    <s v="RADIO"/>
    <x v="33"/>
    <x v="0"/>
    <m/>
    <s v="Junio"/>
    <x v="1"/>
    <n v="119515.26666666666"/>
    <m/>
    <x v="6"/>
    <m/>
  </r>
  <r>
    <s v="RADIO"/>
    <x v="33"/>
    <x v="0"/>
    <m/>
    <s v="Junio"/>
    <x v="1"/>
    <n v="119515.26666666666"/>
    <m/>
    <x v="0"/>
    <m/>
  </r>
  <r>
    <s v="RADIO"/>
    <x v="33"/>
    <x v="0"/>
    <m/>
    <s v="Junio"/>
    <x v="1"/>
    <n v="119515.26666666666"/>
    <m/>
    <x v="1"/>
    <m/>
  </r>
  <r>
    <s v="RADIO"/>
    <x v="33"/>
    <x v="0"/>
    <m/>
    <s v="Junio"/>
    <x v="1"/>
    <n v="119515.26666666666"/>
    <m/>
    <x v="2"/>
    <m/>
  </r>
  <r>
    <s v="RADIO"/>
    <x v="33"/>
    <x v="0"/>
    <m/>
    <s v="Junio"/>
    <x v="1"/>
    <n v="119515.26666666666"/>
    <m/>
    <x v="14"/>
    <m/>
  </r>
  <r>
    <s v="RADIO"/>
    <x v="33"/>
    <x v="0"/>
    <m/>
    <s v="Junio"/>
    <x v="1"/>
    <n v="119515.26666666666"/>
    <m/>
    <x v="4"/>
    <m/>
  </r>
  <r>
    <s v="RADIO"/>
    <x v="33"/>
    <x v="0"/>
    <m/>
    <s v="Junio"/>
    <x v="1"/>
    <n v="119515.26666666666"/>
    <m/>
    <x v="15"/>
    <m/>
  </r>
  <r>
    <s v="RADIO"/>
    <x v="33"/>
    <x v="0"/>
    <m/>
    <s v="Junio"/>
    <x v="1"/>
    <n v="119515.26666666666"/>
    <m/>
    <x v="5"/>
    <m/>
  </r>
  <r>
    <s v="RADIO"/>
    <x v="33"/>
    <x v="0"/>
    <m/>
    <s v="Junio"/>
    <x v="1"/>
    <n v="119515.26666666666"/>
    <m/>
    <x v="9"/>
    <m/>
  </r>
  <r>
    <s v="RADIO"/>
    <x v="33"/>
    <x v="0"/>
    <m/>
    <s v="Junio"/>
    <x v="1"/>
    <n v="119515.26666666666"/>
    <m/>
    <x v="11"/>
    <m/>
  </r>
  <r>
    <s v="RADIO"/>
    <x v="33"/>
    <x v="0"/>
    <m/>
    <s v="Junio"/>
    <x v="1"/>
    <n v="119515.26666666666"/>
    <m/>
    <x v="12"/>
    <m/>
  </r>
  <r>
    <s v="RADIO"/>
    <x v="33"/>
    <x v="0"/>
    <m/>
    <s v="Junio"/>
    <x v="1"/>
    <n v="119515.26666666666"/>
    <m/>
    <x v="10"/>
    <m/>
  </r>
  <r>
    <s v="RADIO"/>
    <x v="33"/>
    <x v="0"/>
    <m/>
    <s v="Junio"/>
    <x v="1"/>
    <n v="119515.26666666666"/>
    <m/>
    <x v="13"/>
    <m/>
  </r>
  <r>
    <s v="RADIO"/>
    <x v="33"/>
    <x v="0"/>
    <m/>
    <s v="Junio"/>
    <x v="1"/>
    <n v="119515.26666666666"/>
    <m/>
    <x v="7"/>
    <m/>
  </r>
  <r>
    <s v="RADIO"/>
    <x v="33"/>
    <x v="0"/>
    <m/>
    <s v="Junio"/>
    <x v="1"/>
    <n v="119515.26666666666"/>
    <m/>
    <x v="8"/>
    <m/>
  </r>
  <r>
    <s v="RADIO"/>
    <x v="34"/>
    <x v="0"/>
    <m/>
    <s v="Junio"/>
    <x v="1"/>
    <n v="125777.2"/>
    <m/>
    <x v="6"/>
    <m/>
  </r>
  <r>
    <s v="RADIO"/>
    <x v="34"/>
    <x v="0"/>
    <m/>
    <s v="Junio"/>
    <x v="1"/>
    <n v="125777.2"/>
    <m/>
    <x v="0"/>
    <m/>
  </r>
  <r>
    <s v="RADIO"/>
    <x v="34"/>
    <x v="0"/>
    <m/>
    <s v="Junio"/>
    <x v="1"/>
    <n v="125777.2"/>
    <m/>
    <x v="1"/>
    <m/>
  </r>
  <r>
    <s v="RADIO"/>
    <x v="34"/>
    <x v="0"/>
    <m/>
    <s v="Junio"/>
    <x v="1"/>
    <n v="125777.2"/>
    <m/>
    <x v="2"/>
    <m/>
  </r>
  <r>
    <s v="RADIO"/>
    <x v="34"/>
    <x v="0"/>
    <m/>
    <s v="Junio"/>
    <x v="1"/>
    <n v="125777.2"/>
    <m/>
    <x v="14"/>
    <m/>
  </r>
  <r>
    <s v="RADIO"/>
    <x v="34"/>
    <x v="0"/>
    <m/>
    <s v="Junio"/>
    <x v="1"/>
    <n v="125777.2"/>
    <m/>
    <x v="4"/>
    <m/>
  </r>
  <r>
    <s v="RADIO"/>
    <x v="34"/>
    <x v="0"/>
    <m/>
    <s v="Junio"/>
    <x v="1"/>
    <n v="125777.2"/>
    <m/>
    <x v="15"/>
    <m/>
  </r>
  <r>
    <s v="RADIO"/>
    <x v="34"/>
    <x v="0"/>
    <m/>
    <s v="Junio"/>
    <x v="1"/>
    <n v="125777.2"/>
    <m/>
    <x v="5"/>
    <m/>
  </r>
  <r>
    <s v="RADIO"/>
    <x v="34"/>
    <x v="0"/>
    <m/>
    <s v="Junio"/>
    <x v="1"/>
    <n v="125777.2"/>
    <m/>
    <x v="9"/>
    <m/>
  </r>
  <r>
    <s v="RADIO"/>
    <x v="34"/>
    <x v="0"/>
    <m/>
    <s v="Junio"/>
    <x v="1"/>
    <n v="125777.2"/>
    <m/>
    <x v="11"/>
    <m/>
  </r>
  <r>
    <s v="RADIO"/>
    <x v="34"/>
    <x v="0"/>
    <m/>
    <s v="Junio"/>
    <x v="1"/>
    <n v="125777.2"/>
    <m/>
    <x v="12"/>
    <m/>
  </r>
  <r>
    <s v="RADIO"/>
    <x v="34"/>
    <x v="0"/>
    <m/>
    <s v="Junio"/>
    <x v="1"/>
    <n v="125777.2"/>
    <m/>
    <x v="10"/>
    <m/>
  </r>
  <r>
    <s v="RADIO"/>
    <x v="34"/>
    <x v="0"/>
    <m/>
    <s v="Junio"/>
    <x v="1"/>
    <n v="125777.2"/>
    <m/>
    <x v="13"/>
    <m/>
  </r>
  <r>
    <s v="RADIO"/>
    <x v="34"/>
    <x v="0"/>
    <m/>
    <s v="Junio"/>
    <x v="1"/>
    <n v="125777.2"/>
    <m/>
    <x v="7"/>
    <m/>
  </r>
  <r>
    <s v="RADIO"/>
    <x v="34"/>
    <x v="0"/>
    <m/>
    <s v="Junio"/>
    <x v="1"/>
    <n v="125777.2"/>
    <m/>
    <x v="8"/>
    <m/>
  </r>
  <r>
    <s v="RADIO"/>
    <x v="35"/>
    <x v="0"/>
    <m/>
    <s v="Junio"/>
    <x v="1"/>
    <n v="100924"/>
    <m/>
    <x v="6"/>
    <m/>
  </r>
  <r>
    <s v="RADIO"/>
    <x v="35"/>
    <x v="0"/>
    <m/>
    <s v="Junio"/>
    <x v="1"/>
    <n v="100924"/>
    <m/>
    <x v="0"/>
    <m/>
  </r>
  <r>
    <s v="RADIO"/>
    <x v="35"/>
    <x v="0"/>
    <m/>
    <s v="Junio"/>
    <x v="1"/>
    <n v="100924"/>
    <m/>
    <x v="1"/>
    <m/>
  </r>
  <r>
    <s v="RADIO"/>
    <x v="35"/>
    <x v="0"/>
    <m/>
    <s v="Junio"/>
    <x v="1"/>
    <n v="100924"/>
    <m/>
    <x v="2"/>
    <m/>
  </r>
  <r>
    <s v="RADIO"/>
    <x v="35"/>
    <x v="0"/>
    <m/>
    <s v="Junio"/>
    <x v="1"/>
    <n v="100924"/>
    <m/>
    <x v="14"/>
    <m/>
  </r>
  <r>
    <s v="RADIO"/>
    <x v="35"/>
    <x v="0"/>
    <m/>
    <s v="Junio"/>
    <x v="1"/>
    <n v="100924"/>
    <m/>
    <x v="4"/>
    <m/>
  </r>
  <r>
    <s v="RADIO"/>
    <x v="35"/>
    <x v="0"/>
    <m/>
    <s v="Junio"/>
    <x v="1"/>
    <n v="100924"/>
    <m/>
    <x v="15"/>
    <m/>
  </r>
  <r>
    <s v="RADIO"/>
    <x v="35"/>
    <x v="0"/>
    <m/>
    <s v="Junio"/>
    <x v="1"/>
    <n v="100924"/>
    <m/>
    <x v="5"/>
    <m/>
  </r>
  <r>
    <s v="RADIO"/>
    <x v="35"/>
    <x v="0"/>
    <m/>
    <s v="Junio"/>
    <x v="1"/>
    <n v="100924"/>
    <m/>
    <x v="9"/>
    <m/>
  </r>
  <r>
    <s v="RADIO"/>
    <x v="35"/>
    <x v="0"/>
    <m/>
    <s v="Junio"/>
    <x v="1"/>
    <n v="100924"/>
    <m/>
    <x v="11"/>
    <m/>
  </r>
  <r>
    <s v="RADIO"/>
    <x v="35"/>
    <x v="0"/>
    <m/>
    <s v="Junio"/>
    <x v="1"/>
    <n v="100924"/>
    <m/>
    <x v="12"/>
    <m/>
  </r>
  <r>
    <s v="RADIO"/>
    <x v="35"/>
    <x v="0"/>
    <m/>
    <s v="Junio"/>
    <x v="1"/>
    <n v="100924"/>
    <m/>
    <x v="10"/>
    <m/>
  </r>
  <r>
    <s v="RADIO"/>
    <x v="35"/>
    <x v="0"/>
    <m/>
    <s v="Junio"/>
    <x v="1"/>
    <n v="100924"/>
    <m/>
    <x v="13"/>
    <m/>
  </r>
  <r>
    <s v="RADIO"/>
    <x v="35"/>
    <x v="0"/>
    <m/>
    <s v="Junio"/>
    <x v="1"/>
    <n v="100924"/>
    <m/>
    <x v="7"/>
    <m/>
  </r>
  <r>
    <s v="RADIO"/>
    <x v="35"/>
    <x v="0"/>
    <m/>
    <s v="Junio"/>
    <x v="1"/>
    <n v="100924"/>
    <m/>
    <x v="8"/>
    <m/>
  </r>
  <r>
    <s v="RADIO"/>
    <x v="36"/>
    <x v="0"/>
    <m/>
    <s v="Junio"/>
    <x v="1"/>
    <n v="54781.666666666664"/>
    <m/>
    <x v="6"/>
    <m/>
  </r>
  <r>
    <s v="RADIO"/>
    <x v="36"/>
    <x v="0"/>
    <m/>
    <s v="Junio"/>
    <x v="1"/>
    <n v="54781.666666666664"/>
    <m/>
    <x v="0"/>
    <m/>
  </r>
  <r>
    <s v="RADIO"/>
    <x v="36"/>
    <x v="0"/>
    <m/>
    <s v="Junio"/>
    <x v="1"/>
    <n v="54781.666666666664"/>
    <m/>
    <x v="1"/>
    <m/>
  </r>
  <r>
    <s v="RADIO"/>
    <x v="36"/>
    <x v="0"/>
    <m/>
    <s v="Junio"/>
    <x v="1"/>
    <n v="54781.666666666664"/>
    <m/>
    <x v="2"/>
    <m/>
  </r>
  <r>
    <s v="RADIO"/>
    <x v="36"/>
    <x v="0"/>
    <m/>
    <s v="Junio"/>
    <x v="1"/>
    <n v="54781.666666666664"/>
    <m/>
    <x v="14"/>
    <m/>
  </r>
  <r>
    <s v="RADIO"/>
    <x v="36"/>
    <x v="0"/>
    <m/>
    <s v="Junio"/>
    <x v="1"/>
    <n v="54781.666666666664"/>
    <m/>
    <x v="4"/>
    <m/>
  </r>
  <r>
    <s v="RADIO"/>
    <x v="36"/>
    <x v="0"/>
    <m/>
    <s v="Junio"/>
    <x v="1"/>
    <n v="54781.666666666664"/>
    <m/>
    <x v="15"/>
    <m/>
  </r>
  <r>
    <s v="RADIO"/>
    <x v="36"/>
    <x v="0"/>
    <m/>
    <s v="Junio"/>
    <x v="1"/>
    <n v="54781.666666666664"/>
    <m/>
    <x v="5"/>
    <m/>
  </r>
  <r>
    <s v="RADIO"/>
    <x v="36"/>
    <x v="0"/>
    <m/>
    <s v="Junio"/>
    <x v="1"/>
    <n v="54781.666666666664"/>
    <m/>
    <x v="9"/>
    <m/>
  </r>
  <r>
    <s v="RADIO"/>
    <x v="36"/>
    <x v="0"/>
    <m/>
    <s v="Junio"/>
    <x v="1"/>
    <n v="54781.666666666664"/>
    <m/>
    <x v="11"/>
    <m/>
  </r>
  <r>
    <s v="RADIO"/>
    <x v="36"/>
    <x v="0"/>
    <m/>
    <s v="Junio"/>
    <x v="1"/>
    <n v="54781.666666666664"/>
    <m/>
    <x v="12"/>
    <m/>
  </r>
  <r>
    <s v="RADIO"/>
    <x v="36"/>
    <x v="0"/>
    <m/>
    <s v="Junio"/>
    <x v="1"/>
    <n v="54781.666666666664"/>
    <m/>
    <x v="10"/>
    <m/>
  </r>
  <r>
    <s v="RADIO"/>
    <x v="36"/>
    <x v="0"/>
    <m/>
    <s v="Junio"/>
    <x v="1"/>
    <n v="54781.666666666664"/>
    <m/>
    <x v="13"/>
    <m/>
  </r>
  <r>
    <s v="RADIO"/>
    <x v="36"/>
    <x v="0"/>
    <m/>
    <s v="Junio"/>
    <x v="1"/>
    <n v="54781.666666666664"/>
    <m/>
    <x v="7"/>
    <m/>
  </r>
  <r>
    <s v="RADIO"/>
    <x v="36"/>
    <x v="0"/>
    <m/>
    <s v="Junio"/>
    <x v="1"/>
    <n v="54781.666666666664"/>
    <m/>
    <x v="8"/>
    <m/>
  </r>
  <r>
    <s v="Portal Digital"/>
    <x v="37"/>
    <x v="0"/>
    <m/>
    <s v="Junio"/>
    <x v="1"/>
    <n v="506146.6666666667"/>
    <m/>
    <x v="0"/>
    <m/>
  </r>
  <r>
    <s v="Portal Digital"/>
    <x v="38"/>
    <x v="0"/>
    <m/>
    <s v="Junio"/>
    <x v="1"/>
    <n v="506146.6666666667"/>
    <m/>
    <x v="1"/>
    <m/>
  </r>
  <r>
    <s v="Portal Digital"/>
    <x v="39"/>
    <x v="0"/>
    <m/>
    <s v="Junio"/>
    <x v="1"/>
    <n v="506146.6666666667"/>
    <m/>
    <x v="2"/>
    <m/>
  </r>
  <r>
    <s v="Portal Digital"/>
    <x v="40"/>
    <x v="0"/>
    <m/>
    <s v="Junio"/>
    <x v="1"/>
    <n v="506146.6666666667"/>
    <m/>
    <x v="3"/>
    <m/>
  </r>
  <r>
    <s v="Portal Digital"/>
    <x v="41"/>
    <x v="0"/>
    <m/>
    <s v="Junio"/>
    <x v="1"/>
    <n v="506146.6666666667"/>
    <m/>
    <x v="4"/>
    <m/>
  </r>
  <r>
    <s v="Portal Digital"/>
    <x v="42"/>
    <x v="0"/>
    <m/>
    <s v="Junio"/>
    <x v="1"/>
    <n v="506146.6666666667"/>
    <m/>
    <x v="15"/>
    <m/>
  </r>
  <r>
    <s v="Portal Digital"/>
    <x v="43"/>
    <x v="0"/>
    <m/>
    <s v="Junio"/>
    <x v="1"/>
    <n v="506146.6666666667"/>
    <m/>
    <x v="6"/>
    <m/>
  </r>
  <r>
    <s v="Portal Digital"/>
    <x v="44"/>
    <x v="0"/>
    <m/>
    <s v="Junio"/>
    <x v="1"/>
    <n v="506146.6666666667"/>
    <m/>
    <x v="5"/>
    <m/>
  </r>
  <r>
    <s v="Portal Digital"/>
    <x v="45"/>
    <x v="0"/>
    <m/>
    <s v="Junio"/>
    <x v="1"/>
    <n v="506146.6666666667"/>
    <m/>
    <x v="9"/>
    <m/>
  </r>
  <r>
    <s v="Portal Digital"/>
    <x v="46"/>
    <x v="0"/>
    <m/>
    <s v="Junio"/>
    <x v="1"/>
    <n v="506146.6666666667"/>
    <m/>
    <x v="11"/>
    <m/>
  </r>
  <r>
    <s v="Portal Digital"/>
    <x v="47"/>
    <x v="0"/>
    <m/>
    <s v="Junio"/>
    <x v="1"/>
    <n v="506146.6666666667"/>
    <m/>
    <x v="12"/>
    <m/>
  </r>
  <r>
    <s v="Portal Digital"/>
    <x v="48"/>
    <x v="0"/>
    <m/>
    <s v="Junio"/>
    <x v="1"/>
    <n v="506146.6666666667"/>
    <m/>
    <x v="13"/>
    <m/>
  </r>
  <r>
    <s v="Portal Digital"/>
    <x v="49"/>
    <x v="0"/>
    <m/>
    <s v="Junio"/>
    <x v="1"/>
    <n v="506146.6666666667"/>
    <m/>
    <x v="10"/>
    <m/>
  </r>
  <r>
    <s v="Portal Digital"/>
    <x v="50"/>
    <x v="0"/>
    <m/>
    <s v="Junio"/>
    <x v="1"/>
    <n v="506146.6666666667"/>
    <m/>
    <x v="10"/>
    <m/>
  </r>
  <r>
    <s v="Portal Digital"/>
    <x v="51"/>
    <x v="0"/>
    <m/>
    <s v="Junio"/>
    <x v="1"/>
    <n v="506146.6666666667"/>
    <m/>
    <x v="8"/>
    <m/>
  </r>
  <r>
    <s v="Portal Digital"/>
    <x v="11"/>
    <x v="16"/>
    <m/>
    <s v="Julio"/>
    <x v="2"/>
    <n v="357000"/>
    <m/>
    <x v="6"/>
    <m/>
  </r>
  <r>
    <s v="Portal Digital"/>
    <x v="11"/>
    <x v="17"/>
    <m/>
    <s v="Julio"/>
    <x v="2"/>
    <n v="357000"/>
    <m/>
    <x v="6"/>
    <m/>
  </r>
  <r>
    <s v="Portal Digital"/>
    <x v="11"/>
    <x v="18"/>
    <m/>
    <s v="Julio"/>
    <x v="2"/>
    <n v="357000"/>
    <m/>
    <x v="6"/>
    <m/>
  </r>
  <r>
    <s v="PRENSA"/>
    <x v="52"/>
    <x v="61"/>
    <m/>
    <s v="Septiembre"/>
    <x v="2"/>
    <n v="389658"/>
    <m/>
    <x v="15"/>
    <m/>
  </r>
  <r>
    <s v="PRENSA"/>
    <x v="13"/>
    <x v="0"/>
    <m/>
    <s v="Septiembre"/>
    <x v="2"/>
    <n v="389658"/>
    <m/>
    <x v="9"/>
    <m/>
  </r>
  <r>
    <s v="PRENSA"/>
    <x v="20"/>
    <x v="0"/>
    <m/>
    <s v="Septiembre"/>
    <x v="2"/>
    <n v="389658"/>
    <m/>
    <x v="11"/>
    <m/>
  </r>
  <r>
    <s v="PRENSA"/>
    <x v="16"/>
    <x v="0"/>
    <m/>
    <s v="Septiembre"/>
    <x v="2"/>
    <n v="389658"/>
    <m/>
    <x v="12"/>
    <m/>
  </r>
  <r>
    <s v="PRENSA"/>
    <x v="21"/>
    <x v="0"/>
    <m/>
    <s v="Septiembre"/>
    <x v="2"/>
    <n v="389658"/>
    <m/>
    <x v="13"/>
    <m/>
  </r>
  <r>
    <s v="PRENSA"/>
    <x v="23"/>
    <x v="0"/>
    <m/>
    <s v="Septiembre"/>
    <x v="2"/>
    <n v="389658"/>
    <m/>
    <x v="10"/>
    <m/>
  </r>
  <r>
    <s v="PRENSA"/>
    <x v="9"/>
    <x v="0"/>
    <m/>
    <s v="Septiembre"/>
    <x v="2"/>
    <n v="389658"/>
    <m/>
    <x v="7"/>
    <m/>
  </r>
  <r>
    <s v="PRENSA"/>
    <x v="53"/>
    <x v="0"/>
    <m/>
    <s v="Septiembre"/>
    <x v="2"/>
    <n v="389658"/>
    <m/>
    <x v="8"/>
    <m/>
  </r>
  <r>
    <s v="PRENSA"/>
    <x v="11"/>
    <x v="0"/>
    <m/>
    <s v="Julio"/>
    <x v="2"/>
    <n v="595000"/>
    <m/>
    <x v="6"/>
    <m/>
  </r>
  <r>
    <s v="PRENSA"/>
    <x v="52"/>
    <x v="0"/>
    <m/>
    <s v="Septiembre"/>
    <x v="2"/>
    <n v="318313"/>
    <m/>
    <x v="15"/>
    <m/>
  </r>
  <r>
    <s v="PRENSA"/>
    <x v="13"/>
    <x v="0"/>
    <m/>
    <s v="Septiembre"/>
    <x v="2"/>
    <n v="318313"/>
    <m/>
    <x v="9"/>
    <m/>
  </r>
  <r>
    <s v="PRENSA"/>
    <x v="20"/>
    <x v="0"/>
    <m/>
    <s v="Septiembre"/>
    <x v="2"/>
    <n v="318313"/>
    <m/>
    <x v="11"/>
    <m/>
  </r>
  <r>
    <s v="PRENSA"/>
    <x v="16"/>
    <x v="0"/>
    <m/>
    <s v="Septiembre"/>
    <x v="2"/>
    <n v="318313"/>
    <m/>
    <x v="12"/>
    <m/>
  </r>
  <r>
    <s v="PRENSA"/>
    <x v="21"/>
    <x v="0"/>
    <m/>
    <s v="Septiembre"/>
    <x v="2"/>
    <n v="318313"/>
    <m/>
    <x v="13"/>
    <m/>
  </r>
  <r>
    <s v="PRENSA"/>
    <x v="23"/>
    <x v="0"/>
    <m/>
    <s v="Septiembre"/>
    <x v="2"/>
    <n v="318313"/>
    <m/>
    <x v="10"/>
    <m/>
  </r>
  <r>
    <s v="PRENSA"/>
    <x v="9"/>
    <x v="0"/>
    <m/>
    <s v="Septiembre"/>
    <x v="2"/>
    <n v="318313"/>
    <m/>
    <x v="7"/>
    <m/>
  </r>
  <r>
    <s v="PRENSA"/>
    <x v="53"/>
    <x v="0"/>
    <m/>
    <s v="Septiembre"/>
    <x v="2"/>
    <n v="318313"/>
    <m/>
    <x v="8"/>
    <m/>
  </r>
  <r>
    <s v="PRENSA"/>
    <x v="11"/>
    <x v="0"/>
    <m/>
    <s v="Julio"/>
    <x v="2"/>
    <n v="1190000"/>
    <m/>
    <x v="6"/>
    <m/>
  </r>
  <r>
    <s v="Portal Digital"/>
    <x v="11"/>
    <x v="62"/>
    <m/>
    <s v="Julio"/>
    <x v="2"/>
    <n v="357000"/>
    <m/>
    <x v="6"/>
    <m/>
  </r>
  <r>
    <s v="Portal Digital"/>
    <x v="11"/>
    <x v="63"/>
    <m/>
    <s v="Julio"/>
    <x v="2"/>
    <n v="357000"/>
    <m/>
    <x v="6"/>
    <m/>
  </r>
  <r>
    <s v="Portal Digital"/>
    <x v="11"/>
    <x v="64"/>
    <m/>
    <s v="Julio"/>
    <x v="2"/>
    <n v="357000"/>
    <m/>
    <x v="6"/>
    <m/>
  </r>
  <r>
    <s v="Portal Digital"/>
    <x v="11"/>
    <x v="65"/>
    <m/>
    <s v="Agosto"/>
    <x v="2"/>
    <n v="357000"/>
    <m/>
    <x v="6"/>
    <m/>
  </r>
  <r>
    <s v="Portal Digital"/>
    <x v="11"/>
    <x v="66"/>
    <m/>
    <s v="Julio"/>
    <x v="2"/>
    <n v="357000"/>
    <m/>
    <x v="11"/>
    <m/>
  </r>
  <r>
    <s v="Portal Digital"/>
    <x v="11"/>
    <x v="67"/>
    <m/>
    <s v="Julio"/>
    <x v="2"/>
    <n v="357000"/>
    <m/>
    <x v="12"/>
    <m/>
  </r>
  <r>
    <s v="Portal Digital"/>
    <x v="11"/>
    <x v="68"/>
    <m/>
    <s v="Agosto"/>
    <x v="2"/>
    <n v="357000"/>
    <m/>
    <x v="4"/>
    <m/>
  </r>
  <r>
    <s v="Portal Digital"/>
    <x v="11"/>
    <x v="69"/>
    <m/>
    <s v="Julio"/>
    <x v="2"/>
    <n v="357000"/>
    <m/>
    <x v="9"/>
    <m/>
  </r>
  <r>
    <s v="Portal Digital"/>
    <x v="11"/>
    <x v="70"/>
    <m/>
    <s v="Julio"/>
    <x v="2"/>
    <n v="357000"/>
    <m/>
    <x v="10"/>
    <m/>
  </r>
  <r>
    <s v="Portal Digital"/>
    <x v="11"/>
    <x v="32"/>
    <m/>
    <s v="Julio"/>
    <x v="2"/>
    <n v="357000"/>
    <m/>
    <x v="6"/>
    <m/>
  </r>
  <r>
    <s v="Portal Digital"/>
    <x v="11"/>
    <x v="71"/>
    <m/>
    <s v="Julio"/>
    <x v="2"/>
    <n v="357000"/>
    <m/>
    <x v="7"/>
    <m/>
  </r>
  <r>
    <s v="Portal Digital"/>
    <x v="11"/>
    <x v="72"/>
    <m/>
    <s v="Septiembre"/>
    <x v="2"/>
    <n v="357000"/>
    <m/>
    <x v="6"/>
    <m/>
  </r>
  <r>
    <s v="Portal Digital"/>
    <x v="11"/>
    <x v="73"/>
    <m/>
    <s v="Julio"/>
    <x v="2"/>
    <n v="357000"/>
    <m/>
    <x v="10"/>
    <m/>
  </r>
  <r>
    <s v="Portal Digital"/>
    <x v="54"/>
    <x v="0"/>
    <m/>
    <s v="Agosto"/>
    <x v="2"/>
    <n v="9966726"/>
    <m/>
    <x v="6"/>
    <m/>
  </r>
  <r>
    <s v="PRENSA"/>
    <x v="4"/>
    <x v="0"/>
    <m/>
    <s v="Julio"/>
    <x v="2"/>
    <n v="1167915"/>
    <m/>
    <x v="4"/>
    <m/>
  </r>
  <r>
    <s v="PRENSA"/>
    <x v="20"/>
    <x v="0"/>
    <m/>
    <s v="Julio"/>
    <x v="2"/>
    <n v="3842443.36"/>
    <m/>
    <x v="11"/>
    <m/>
  </r>
  <r>
    <s v="Portal Digital"/>
    <x v="11"/>
    <x v="74"/>
    <m/>
    <s v="Julio"/>
    <x v="2"/>
    <n v="357000"/>
    <m/>
    <x v="6"/>
    <m/>
  </r>
  <r>
    <s v="Portal Digital"/>
    <x v="11"/>
    <x v="75"/>
    <m/>
    <s v="Julio"/>
    <x v="2"/>
    <n v="357000"/>
    <m/>
    <x v="6"/>
    <m/>
  </r>
  <r>
    <s v="Portal Digital"/>
    <x v="11"/>
    <x v="76"/>
    <m/>
    <s v="Septiembre"/>
    <x v="2"/>
    <n v="357000"/>
    <m/>
    <x v="9"/>
    <m/>
  </r>
  <r>
    <s v="Portal Digital"/>
    <x v="11"/>
    <x v="77"/>
    <m/>
    <s v="Julio"/>
    <x v="2"/>
    <n v="357000"/>
    <m/>
    <x v="2"/>
    <m/>
  </r>
  <r>
    <s v="Portal Digital"/>
    <x v="11"/>
    <x v="78"/>
    <m/>
    <s v="Julio"/>
    <x v="2"/>
    <n v="357000"/>
    <m/>
    <x v="6"/>
    <m/>
  </r>
  <r>
    <s v="Portal Digital"/>
    <x v="11"/>
    <x v="79"/>
    <m/>
    <s v="Julio"/>
    <x v="2"/>
    <n v="357000"/>
    <m/>
    <x v="6"/>
    <m/>
  </r>
  <r>
    <s v="Portal Digital"/>
    <x v="11"/>
    <x v="55"/>
    <m/>
    <s v="Julio"/>
    <x v="2"/>
    <n v="357000"/>
    <m/>
    <x v="1"/>
    <m/>
  </r>
  <r>
    <s v="Portal Digital"/>
    <x v="11"/>
    <x v="80"/>
    <m/>
    <s v="Agosto"/>
    <x v="2"/>
    <n v="357000"/>
    <m/>
    <x v="15"/>
    <m/>
  </r>
  <r>
    <s v="Portal Digital"/>
    <x v="11"/>
    <x v="81"/>
    <m/>
    <s v="Agosto"/>
    <x v="2"/>
    <n v="357000"/>
    <m/>
    <x v="0"/>
    <m/>
  </r>
  <r>
    <s v="PRENSA"/>
    <x v="55"/>
    <x v="0"/>
    <m/>
    <s v="Agosto"/>
    <x v="2"/>
    <n v="25829973"/>
    <m/>
    <x v="6"/>
    <m/>
  </r>
  <r>
    <s v="Portal Digital"/>
    <x v="11"/>
    <x v="82"/>
    <m/>
    <s v="Agosto"/>
    <x v="2"/>
    <n v="357000"/>
    <m/>
    <x v="10"/>
    <m/>
  </r>
  <r>
    <s v="Portal Digital"/>
    <x v="11"/>
    <x v="83"/>
    <m/>
    <s v="Agosto"/>
    <x v="2"/>
    <n v="357000"/>
    <m/>
    <x v="6"/>
    <m/>
  </r>
  <r>
    <s v="Portal Digital"/>
    <x v="11"/>
    <x v="84"/>
    <m/>
    <s v="Agosto"/>
    <x v="2"/>
    <n v="357000"/>
    <m/>
    <x v="3"/>
    <m/>
  </r>
  <r>
    <s v="Portal Digital"/>
    <x v="11"/>
    <x v="85"/>
    <m/>
    <s v="Agosto"/>
    <x v="2"/>
    <n v="357000"/>
    <m/>
    <x v="3"/>
    <m/>
  </r>
  <r>
    <s v="PRENSA"/>
    <x v="12"/>
    <x v="59"/>
    <m/>
    <s v="Julio"/>
    <x v="2"/>
    <n v="866472"/>
    <m/>
    <x v="6"/>
    <m/>
  </r>
  <r>
    <s v="Portal Digital"/>
    <x v="32"/>
    <x v="86"/>
    <m/>
    <s v="Agosto"/>
    <x v="2"/>
    <n v="357000"/>
    <m/>
    <x v="6"/>
    <m/>
  </r>
  <r>
    <s v="Portal Digital"/>
    <x v="32"/>
    <x v="87"/>
    <m/>
    <s v="Agosto"/>
    <x v="2"/>
    <n v="357000"/>
    <m/>
    <x v="6"/>
    <m/>
  </r>
  <r>
    <s v="Portal Digital"/>
    <x v="32"/>
    <x v="88"/>
    <m/>
    <s v="Agosto"/>
    <x v="2"/>
    <n v="357000"/>
    <m/>
    <x v="6"/>
    <m/>
  </r>
  <r>
    <s v="Portal Digital"/>
    <x v="32"/>
    <x v="89"/>
    <m/>
    <s v="Agosto"/>
    <x v="2"/>
    <n v="357000"/>
    <m/>
    <x v="6"/>
    <m/>
  </r>
  <r>
    <s v="PRENSA"/>
    <x v="12"/>
    <x v="60"/>
    <m/>
    <s v="Julio"/>
    <x v="2"/>
    <n v="3434446"/>
    <m/>
    <x v="6"/>
    <m/>
  </r>
  <r>
    <s v="Portal Digital"/>
    <x v="32"/>
    <x v="90"/>
    <m/>
    <s v="Agosto"/>
    <x v="2"/>
    <n v="357000"/>
    <m/>
    <x v="6"/>
    <m/>
  </r>
  <r>
    <s v="Portal Digital"/>
    <x v="32"/>
    <x v="91"/>
    <m/>
    <s v="Agosto"/>
    <x v="2"/>
    <n v="357000"/>
    <m/>
    <x v="6"/>
    <m/>
  </r>
  <r>
    <s v="Portal Digital"/>
    <x v="32"/>
    <x v="92"/>
    <m/>
    <s v="Agosto"/>
    <x v="2"/>
    <n v="357000"/>
    <m/>
    <x v="6"/>
    <m/>
  </r>
  <r>
    <s v="Portal Digital"/>
    <x v="32"/>
    <x v="93"/>
    <m/>
    <s v="Septiembre"/>
    <x v="2"/>
    <n v="357000"/>
    <m/>
    <x v="6"/>
    <m/>
  </r>
  <r>
    <s v="Portal Digital"/>
    <x v="32"/>
    <x v="94"/>
    <m/>
    <s v="Agosto"/>
    <x v="2"/>
    <n v="357000"/>
    <m/>
    <x v="6"/>
    <m/>
  </r>
  <r>
    <s v="Portal Digital"/>
    <x v="32"/>
    <x v="95"/>
    <m/>
    <s v="Agosto"/>
    <x v="2"/>
    <n v="357000"/>
    <m/>
    <x v="6"/>
    <m/>
  </r>
  <r>
    <s v="Portal Digital"/>
    <x v="32"/>
    <x v="96"/>
    <m/>
    <s v="Agosto"/>
    <x v="2"/>
    <n v="357000"/>
    <m/>
    <x v="13"/>
    <m/>
  </r>
  <r>
    <s v="Portal Digital"/>
    <x v="32"/>
    <x v="97"/>
    <m/>
    <s v="Septiembre"/>
    <x v="2"/>
    <n v="357000"/>
    <m/>
    <x v="6"/>
    <m/>
  </r>
  <r>
    <s v="PRENSA"/>
    <x v="12"/>
    <x v="98"/>
    <m/>
    <s v="Agosto"/>
    <x v="2"/>
    <n v="2215094"/>
    <m/>
    <x v="6"/>
    <m/>
  </r>
  <r>
    <s v="PRENSA"/>
    <x v="12"/>
    <x v="99"/>
    <m/>
    <s v="Agosto"/>
    <x v="2"/>
    <n v="3514804"/>
    <m/>
    <x v="6"/>
    <m/>
  </r>
  <r>
    <s v="PRENSA"/>
    <x v="12"/>
    <x v="100"/>
    <m/>
    <s v="Agosto"/>
    <x v="2"/>
    <n v="730213"/>
    <m/>
    <x v="6"/>
    <m/>
  </r>
  <r>
    <s v="Portal Digital"/>
    <x v="32"/>
    <x v="101"/>
    <m/>
    <s v="Septiembre"/>
    <x v="2"/>
    <n v="357000"/>
    <m/>
    <x v="6"/>
    <m/>
  </r>
  <r>
    <s v="PRENSA"/>
    <x v="12"/>
    <x v="102"/>
    <m/>
    <s v="Agosto"/>
    <x v="2"/>
    <n v="2833504"/>
    <m/>
    <x v="6"/>
    <m/>
  </r>
  <r>
    <s v="Portal Digital"/>
    <x v="32"/>
    <x v="103"/>
    <m/>
    <s v="Septiembre"/>
    <x v="2"/>
    <n v="357000"/>
    <m/>
    <x v="6"/>
    <m/>
  </r>
  <r>
    <s v="Portal Digital"/>
    <x v="32"/>
    <x v="104"/>
    <m/>
    <s v="Septiembre"/>
    <x v="2"/>
    <n v="357000"/>
    <m/>
    <x v="6"/>
    <m/>
  </r>
  <r>
    <s v="Portal Digital"/>
    <x v="32"/>
    <x v="105"/>
    <m/>
    <s v="Septiembre"/>
    <x v="2"/>
    <n v="357000"/>
    <m/>
    <x v="6"/>
    <m/>
  </r>
  <r>
    <s v="Portal Digital"/>
    <x v="32"/>
    <x v="106"/>
    <m/>
    <s v="Septiembre"/>
    <x v="2"/>
    <n v="357000"/>
    <m/>
    <x v="6"/>
    <m/>
  </r>
  <r>
    <s v="Portal Digital"/>
    <x v="32"/>
    <x v="107"/>
    <m/>
    <s v="Septiembre"/>
    <x v="2"/>
    <n v="357000"/>
    <m/>
    <x v="0"/>
    <m/>
  </r>
  <r>
    <s v="Portal Digital"/>
    <x v="32"/>
    <x v="108"/>
    <m/>
    <s v="Septiembre"/>
    <x v="2"/>
    <n v="357000"/>
    <m/>
    <x v="11"/>
    <m/>
  </r>
  <r>
    <s v="PRENSA"/>
    <x v="8"/>
    <x v="0"/>
    <m/>
    <s v="Septiembre"/>
    <x v="2"/>
    <n v="952000"/>
    <m/>
    <x v="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2" cacheId="62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8:F25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5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h="1" x="16"/>
        <item t="default"/>
      </items>
    </pivotField>
    <pivotField showAl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0" baseItem="0" numFmtId="164"/>
  </dataFields>
  <formats count="5">
    <format dxfId="39">
      <pivotArea outline="0" fieldPosition="0" collapsedLevelsAreSubtotals="1"/>
    </format>
    <format dxfId="38">
      <pivotArea outline="0" fieldPosition="0" axis="axisCol" dataOnly="0" field="5" labelOnly="1" type="button"/>
    </format>
    <format dxfId="37">
      <pivotArea outline="0" fieldPosition="0" dataOnly="0" labelOnly="1" type="topRight"/>
    </format>
    <format dxfId="36">
      <pivotArea outline="0" fieldPosition="0" dataOnly="0" labelOnly="1">
        <references count="1">
          <reference field="5" count="0"/>
        </references>
      </pivotArea>
    </format>
    <format dxfId="35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3" cacheId="62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E201" firstHeaderRow="1" firstDataRow="2" firstDataCol="1"/>
  <pivotFields count="10">
    <pivotField showAll="0"/>
    <pivotField axis="axisRow" showAll="0">
      <items count="58">
        <item x="33"/>
        <item x="22"/>
        <item x="16"/>
        <item x="21"/>
        <item x="32"/>
        <item x="34"/>
        <item x="3"/>
        <item x="12"/>
        <item x="45"/>
        <item x="17"/>
        <item x="38"/>
        <item x="13"/>
        <item x="46"/>
        <item x="4"/>
        <item x="10"/>
        <item x="9"/>
        <item x="23"/>
        <item x="14"/>
        <item x="51"/>
        <item x="42"/>
        <item x="15"/>
        <item x="2"/>
        <item x="37"/>
        <item x="48"/>
        <item x="39"/>
        <item x="27"/>
        <item x="41"/>
        <item x="43"/>
        <item x="24"/>
        <item x="40"/>
        <item x="5"/>
        <item x="18"/>
        <item x="44"/>
        <item x="50"/>
        <item x="20"/>
        <item x="28"/>
        <item x="49"/>
        <item x="31"/>
        <item x="35"/>
        <item x="6"/>
        <item x="19"/>
        <item x="0"/>
        <item x="30"/>
        <item x="29"/>
        <item x="1"/>
        <item x="26"/>
        <item x="47"/>
        <item x="25"/>
        <item x="8"/>
        <item x="7"/>
        <item x="11"/>
        <item x="36"/>
        <item x="52"/>
        <item x="53"/>
        <item x="54"/>
        <item x="55"/>
        <item x="56"/>
        <item t="default"/>
      </items>
    </pivotField>
    <pivotField axis="axisRow" showAll="0">
      <items count="111">
        <item x="45"/>
        <item x="58"/>
        <item x="19"/>
        <item x="43"/>
        <item x="32"/>
        <item x="35"/>
        <item x="16"/>
        <item x="18"/>
        <item x="36"/>
        <item x="37"/>
        <item x="38"/>
        <item x="27"/>
        <item x="17"/>
        <item x="29"/>
        <item x="39"/>
        <item x="55"/>
        <item x="40"/>
        <item x="34"/>
        <item x="28"/>
        <item x="22"/>
        <item x="25"/>
        <item x="21"/>
        <item x="23"/>
        <item x="24"/>
        <item x="20"/>
        <item x="51"/>
        <item x="8"/>
        <item x="12"/>
        <item x="33"/>
        <item x="47"/>
        <item x="46"/>
        <item x="50"/>
        <item x="31"/>
        <item x="1"/>
        <item x="30"/>
        <item x="49"/>
        <item x="26"/>
        <item x="5"/>
        <item x="11"/>
        <item x="42"/>
        <item x="13"/>
        <item x="41"/>
        <item x="0"/>
        <item x="54"/>
        <item x="52"/>
        <item x="6"/>
        <item x="7"/>
        <item x="14"/>
        <item x="57"/>
        <item x="56"/>
        <item x="59"/>
        <item x="53"/>
        <item x="44"/>
        <item x="9"/>
        <item x="15"/>
        <item x="48"/>
        <item x="60"/>
        <item x="2"/>
        <item x="3"/>
        <item x="4"/>
        <item x="1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5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h="1" x="16"/>
        <item t="default"/>
      </items>
    </pivotField>
    <pivotField showAll="0"/>
  </pivotFields>
  <rowFields count="3">
    <field x="8"/>
    <field x="2"/>
    <field x="1"/>
  </rowFields>
  <rowItems count="197">
    <i>
      <x/>
    </i>
    <i r="1">
      <x v="42"/>
    </i>
    <i r="2">
      <x/>
    </i>
    <i r="2">
      <x v="5"/>
    </i>
    <i r="2">
      <x v="21"/>
    </i>
    <i r="2">
      <x v="24"/>
    </i>
    <i r="2">
      <x v="38"/>
    </i>
    <i r="2">
      <x v="51"/>
    </i>
    <i r="1">
      <x v="77"/>
    </i>
    <i r="2">
      <x v="50"/>
    </i>
    <i>
      <x v="1"/>
    </i>
    <i r="1">
      <x v="32"/>
    </i>
    <i r="2">
      <x v="50"/>
    </i>
    <i r="1">
      <x v="40"/>
    </i>
    <i r="2">
      <x v="50"/>
    </i>
    <i r="1">
      <x v="41"/>
    </i>
    <i r="2">
      <x v="2"/>
    </i>
    <i r="1">
      <x v="42"/>
    </i>
    <i r="2">
      <x/>
    </i>
    <i r="2">
      <x v="2"/>
    </i>
    <i r="2">
      <x v="5"/>
    </i>
    <i r="2">
      <x v="38"/>
    </i>
    <i r="2">
      <x v="46"/>
    </i>
    <i r="2">
      <x v="51"/>
    </i>
    <i r="1">
      <x v="67"/>
    </i>
    <i r="2">
      <x v="50"/>
    </i>
    <i>
      <x v="2"/>
    </i>
    <i r="1">
      <x v="42"/>
    </i>
    <i r="2">
      <x/>
    </i>
    <i r="2">
      <x v="5"/>
    </i>
    <i r="2">
      <x v="22"/>
    </i>
    <i r="2">
      <x v="38"/>
    </i>
    <i r="2">
      <x v="41"/>
    </i>
    <i r="2">
      <x v="51"/>
    </i>
    <i r="1">
      <x v="81"/>
    </i>
    <i r="2">
      <x v="50"/>
    </i>
    <i r="1">
      <x v="107"/>
    </i>
    <i r="2">
      <x v="4"/>
    </i>
    <i>
      <x v="3"/>
    </i>
    <i r="1">
      <x v="42"/>
    </i>
    <i r="2">
      <x v="6"/>
    </i>
    <i r="2">
      <x v="9"/>
    </i>
    <i r="2">
      <x v="29"/>
    </i>
    <i r="1">
      <x v="84"/>
    </i>
    <i r="2">
      <x v="50"/>
    </i>
    <i r="1">
      <x v="85"/>
    </i>
    <i r="2">
      <x v="50"/>
    </i>
    <i>
      <x v="4"/>
    </i>
    <i r="1">
      <x v="28"/>
    </i>
    <i r="2">
      <x v="50"/>
    </i>
    <i r="1">
      <x v="33"/>
    </i>
    <i r="2">
      <x v="14"/>
    </i>
    <i r="2">
      <x v="15"/>
    </i>
    <i r="1">
      <x v="42"/>
    </i>
    <i r="2">
      <x/>
    </i>
    <i r="2">
      <x v="5"/>
    </i>
    <i r="2">
      <x v="15"/>
    </i>
    <i r="2">
      <x v="38"/>
    </i>
    <i r="2">
      <x v="51"/>
    </i>
    <i r="1">
      <x v="71"/>
    </i>
    <i r="2">
      <x v="50"/>
    </i>
    <i>
      <x v="5"/>
    </i>
    <i r="1">
      <x v="34"/>
    </i>
    <i r="2">
      <x v="50"/>
    </i>
    <i r="1">
      <x v="42"/>
    </i>
    <i r="2">
      <x/>
    </i>
    <i r="2">
      <x v="5"/>
    </i>
    <i r="2">
      <x v="12"/>
    </i>
    <i r="2">
      <x v="34"/>
    </i>
    <i r="2">
      <x v="38"/>
    </i>
    <i r="2">
      <x v="40"/>
    </i>
    <i r="2">
      <x v="43"/>
    </i>
    <i r="2">
      <x v="51"/>
    </i>
    <i r="1">
      <x v="66"/>
    </i>
    <i r="2">
      <x v="50"/>
    </i>
    <i r="1">
      <x v="108"/>
    </i>
    <i r="2">
      <x v="4"/>
    </i>
    <i>
      <x v="6"/>
    </i>
    <i r="1">
      <x v="42"/>
    </i>
    <i r="2">
      <x/>
    </i>
    <i r="2">
      <x v="5"/>
    </i>
    <i r="2">
      <x v="9"/>
    </i>
    <i r="2">
      <x v="38"/>
    </i>
    <i r="2">
      <x v="51"/>
    </i>
    <i>
      <x v="7"/>
    </i>
    <i r="1">
      <x v="35"/>
    </i>
    <i r="2">
      <x v="50"/>
    </i>
    <i r="1">
      <x v="42"/>
    </i>
    <i r="2">
      <x/>
    </i>
    <i r="2">
      <x v="5"/>
    </i>
    <i r="2">
      <x v="13"/>
    </i>
    <i r="2">
      <x v="26"/>
    </i>
    <i r="2">
      <x v="38"/>
    </i>
    <i r="2">
      <x v="51"/>
    </i>
    <i r="1">
      <x v="68"/>
    </i>
    <i r="2">
      <x v="50"/>
    </i>
    <i>
      <x v="8"/>
    </i>
    <i r="1">
      <x/>
    </i>
    <i r="2">
      <x v="50"/>
    </i>
    <i r="1">
      <x v="36"/>
    </i>
    <i r="2">
      <x v="16"/>
    </i>
    <i r="2">
      <x v="50"/>
    </i>
    <i r="1">
      <x v="42"/>
    </i>
    <i r="2">
      <x/>
    </i>
    <i r="2">
      <x v="1"/>
    </i>
    <i r="2">
      <x v="5"/>
    </i>
    <i r="2">
      <x v="16"/>
    </i>
    <i r="2">
      <x v="33"/>
    </i>
    <i r="2">
      <x v="36"/>
    </i>
    <i r="2">
      <x v="38"/>
    </i>
    <i r="2">
      <x v="42"/>
    </i>
    <i r="2">
      <x v="51"/>
    </i>
    <i r="1">
      <x v="70"/>
    </i>
    <i r="2">
      <x v="50"/>
    </i>
    <i r="1">
      <x v="73"/>
    </i>
    <i r="2">
      <x v="50"/>
    </i>
    <i r="1">
      <x v="82"/>
    </i>
    <i r="2">
      <x v="50"/>
    </i>
    <i>
      <x v="9"/>
    </i>
    <i r="1">
      <x v="42"/>
    </i>
    <i r="2">
      <x/>
    </i>
    <i r="2">
      <x v="3"/>
    </i>
    <i r="2">
      <x v="5"/>
    </i>
    <i r="2">
      <x v="23"/>
    </i>
    <i r="2">
      <x v="38"/>
    </i>
    <i r="2">
      <x v="51"/>
    </i>
    <i r="1">
      <x v="96"/>
    </i>
    <i r="2">
      <x v="4"/>
    </i>
    <i>
      <x v="10"/>
    </i>
    <i r="1">
      <x v="37"/>
    </i>
    <i r="2">
      <x v="50"/>
    </i>
    <i r="1">
      <x v="42"/>
    </i>
    <i r="2">
      <x/>
    </i>
    <i r="2">
      <x v="5"/>
    </i>
    <i r="2">
      <x v="18"/>
    </i>
    <i r="2">
      <x v="28"/>
    </i>
    <i r="2">
      <x v="38"/>
    </i>
    <i r="2">
      <x v="47"/>
    </i>
    <i r="2">
      <x v="51"/>
    </i>
    <i r="2">
      <x v="53"/>
    </i>
    <i>
      <x v="11"/>
    </i>
    <i r="1">
      <x v="27"/>
    </i>
    <i r="2">
      <x v="11"/>
    </i>
    <i r="1">
      <x v="38"/>
    </i>
    <i r="2">
      <x v="50"/>
    </i>
    <i r="1">
      <x v="42"/>
    </i>
    <i r="2">
      <x/>
    </i>
    <i r="2">
      <x v="5"/>
    </i>
    <i r="2">
      <x v="8"/>
    </i>
    <i r="2">
      <x v="11"/>
    </i>
    <i r="2">
      <x v="38"/>
    </i>
    <i r="2">
      <x v="51"/>
    </i>
    <i r="1">
      <x v="69"/>
    </i>
    <i r="2">
      <x v="50"/>
    </i>
    <i r="1">
      <x v="76"/>
    </i>
    <i r="2">
      <x v="50"/>
    </i>
    <i>
      <x v="12"/>
    </i>
    <i r="1">
      <x v="39"/>
    </i>
    <i r="2">
      <x v="50"/>
    </i>
    <i r="1">
      <x v="42"/>
    </i>
    <i r="2">
      <x/>
    </i>
    <i r="2">
      <x v="5"/>
    </i>
    <i r="2">
      <x v="30"/>
    </i>
    <i r="2">
      <x v="31"/>
    </i>
    <i r="2">
      <x v="32"/>
    </i>
    <i r="2">
      <x v="35"/>
    </i>
    <i r="2">
      <x v="38"/>
    </i>
    <i r="2">
      <x v="49"/>
    </i>
    <i r="2">
      <x v="51"/>
    </i>
    <i>
      <x v="14"/>
    </i>
    <i r="1">
      <x v="15"/>
    </i>
    <i r="2">
      <x v="50"/>
    </i>
    <i r="1">
      <x v="40"/>
    </i>
    <i r="2">
      <x v="17"/>
    </i>
    <i r="1">
      <x v="42"/>
    </i>
    <i r="2">
      <x/>
    </i>
    <i r="2">
      <x v="5"/>
    </i>
    <i r="2">
      <x v="10"/>
    </i>
    <i r="2">
      <x v="17"/>
    </i>
    <i r="2">
      <x v="38"/>
    </i>
    <i r="2">
      <x v="44"/>
    </i>
    <i r="2">
      <x v="51"/>
    </i>
    <i>
      <x v="15"/>
    </i>
    <i r="1">
      <x v="42"/>
    </i>
    <i r="2">
      <x/>
    </i>
    <i r="2">
      <x v="5"/>
    </i>
    <i r="2">
      <x v="19"/>
    </i>
    <i r="2">
      <x v="25"/>
    </i>
    <i r="2">
      <x v="38"/>
    </i>
    <i r="2">
      <x v="45"/>
    </i>
    <i r="2">
      <x v="51"/>
    </i>
    <i r="2">
      <x v="52"/>
    </i>
    <i r="1">
      <x v="61"/>
    </i>
    <i r="2">
      <x v="52"/>
    </i>
    <i r="1">
      <x v="80"/>
    </i>
    <i r="2">
      <x v="5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0" baseItem="0" numFmtId="164"/>
  </dataFields>
  <formats count="5">
    <format dxfId="34">
      <pivotArea outline="0" fieldPosition="0" collapsedLevelsAreSubtotals="1"/>
    </format>
    <format dxfId="33">
      <pivotArea outline="0" fieldPosition="0" axis="axisCol" dataOnly="0" field="5" labelOnly="1" type="button"/>
    </format>
    <format dxfId="32">
      <pivotArea outline="0" fieldPosition="0" dataOnly="0" labelOnly="1" type="topRight"/>
    </format>
    <format dxfId="31">
      <pivotArea outline="0" fieldPosition="0" dataOnly="0" labelOnly="1">
        <references count="1">
          <reference field="5" count="0"/>
        </references>
      </pivotArea>
    </format>
    <format dxfId="3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 topLeftCell="A1">
      <selection activeCell="C16" sqref="C16"/>
    </sheetView>
  </sheetViews>
  <sheetFormatPr defaultColWidth="11.421875" defaultRowHeight="15"/>
  <cols>
    <col min="1" max="1" width="20.421875" style="0" customWidth="1"/>
    <col min="2" max="2" width="22.421875" style="0" bestFit="1" customWidth="1"/>
    <col min="3" max="3" width="24.00390625" style="49" bestFit="1" customWidth="1"/>
    <col min="4" max="4" width="14.7109375" style="49" customWidth="1"/>
    <col min="5" max="5" width="14.28125" style="49" customWidth="1"/>
    <col min="6" max="6" width="14.00390625" style="0" bestFit="1" customWidth="1"/>
  </cols>
  <sheetData>
    <row r="1" spans="2:6" ht="77.25" customHeight="1" thickBot="1">
      <c r="B1" s="53" t="s">
        <v>60</v>
      </c>
      <c r="C1" s="53"/>
      <c r="D1" s="53"/>
      <c r="E1" s="53"/>
      <c r="F1" s="53"/>
    </row>
    <row r="2" spans="2:6" ht="15.75" thickBot="1">
      <c r="B2" s="37" t="s">
        <v>25</v>
      </c>
      <c r="C2" s="38">
        <v>18919025.79</v>
      </c>
      <c r="D2" s="38">
        <f>D29</f>
        <v>141644640.67</v>
      </c>
      <c r="E2" s="38">
        <v>79938358</v>
      </c>
      <c r="F2" s="38">
        <f>SUM(C2:E2)</f>
        <v>240502024.45999998</v>
      </c>
    </row>
    <row r="3" spans="3:5" ht="15.75" thickBot="1">
      <c r="C3"/>
      <c r="D3" s="12"/>
      <c r="E3" s="12"/>
    </row>
    <row r="4" spans="2:6" ht="15.75" thickBot="1">
      <c r="B4" s="37" t="s">
        <v>26</v>
      </c>
      <c r="C4" s="38">
        <f>GETPIVOTDATA("MONTO TOTAL",$C$9,"TRIMESTRE","1er Trimetre")</f>
        <v>4215281.79</v>
      </c>
      <c r="D4" s="38">
        <f>GETPIVOTDATA("MONTO TOTAL",$B$8,"TRIMESTRE","2do Trimestre")</f>
        <v>80323117.76999998</v>
      </c>
      <c r="E4" s="38">
        <f>GETPIVOTDATA("MONTO TOTAL",$B$8,"TRIMESTRE","3er Trimestre")</f>
        <v>17100126.36</v>
      </c>
      <c r="F4" s="38">
        <f>GETPIVOTDATA("MONTO TOTAL",$B$8)</f>
        <v>101638525.92</v>
      </c>
    </row>
    <row r="5" spans="2:6" ht="18.75">
      <c r="B5" s="13" t="s">
        <v>27</v>
      </c>
      <c r="C5" s="14">
        <f>C4/C2</f>
        <v>0.22280649314554374</v>
      </c>
      <c r="D5" s="14">
        <f>D4/D2</f>
        <v>0.5670748811254688</v>
      </c>
      <c r="E5" s="14">
        <f>E4/E2</f>
        <v>0.21391640743984258</v>
      </c>
      <c r="F5" s="14">
        <f>F4/F2</f>
        <v>0.4226098559802535</v>
      </c>
    </row>
    <row r="8" spans="2:6" ht="15">
      <c r="B8" s="15" t="s">
        <v>28</v>
      </c>
      <c r="C8" s="50" t="s">
        <v>31</v>
      </c>
      <c r="D8" s="36"/>
      <c r="E8" s="36"/>
      <c r="F8" s="36"/>
    </row>
    <row r="9" spans="2:6" ht="15">
      <c r="B9" s="15" t="s">
        <v>30</v>
      </c>
      <c r="C9" s="36" t="s">
        <v>11</v>
      </c>
      <c r="D9" s="36" t="s">
        <v>52</v>
      </c>
      <c r="E9" s="36" t="s">
        <v>169</v>
      </c>
      <c r="F9" s="36" t="s">
        <v>29</v>
      </c>
    </row>
    <row r="10" spans="2:6" ht="15">
      <c r="B10" s="11" t="s">
        <v>15</v>
      </c>
      <c r="C10" s="36">
        <v>562921</v>
      </c>
      <c r="D10" s="36">
        <v>8841717.67</v>
      </c>
      <c r="E10" s="36">
        <v>357000</v>
      </c>
      <c r="F10" s="36">
        <v>9761638.67</v>
      </c>
    </row>
    <row r="11" spans="2:6" ht="15">
      <c r="B11" s="11" t="s">
        <v>103</v>
      </c>
      <c r="C11" s="36"/>
      <c r="D11" s="36">
        <v>6117622.800000001</v>
      </c>
      <c r="E11" s="36">
        <v>1064971</v>
      </c>
      <c r="F11" s="36">
        <v>7182593.800000001</v>
      </c>
    </row>
    <row r="12" spans="2:6" ht="15">
      <c r="B12" s="11" t="s">
        <v>14</v>
      </c>
      <c r="C12" s="36">
        <v>562921</v>
      </c>
      <c r="D12" s="36">
        <v>3934817.8</v>
      </c>
      <c r="E12" s="36">
        <v>714000</v>
      </c>
      <c r="F12" s="36">
        <v>5211738.8</v>
      </c>
    </row>
    <row r="13" spans="2:6" ht="15">
      <c r="B13" s="11" t="s">
        <v>19</v>
      </c>
      <c r="C13" s="36">
        <v>562921</v>
      </c>
      <c r="D13" s="36">
        <v>1297667.6666666667</v>
      </c>
      <c r="E13" s="36">
        <v>714000</v>
      </c>
      <c r="F13" s="36">
        <v>2574588.666666667</v>
      </c>
    </row>
    <row r="14" spans="2:6" ht="15">
      <c r="B14" s="11" t="s">
        <v>21</v>
      </c>
      <c r="C14" s="36">
        <v>84966</v>
      </c>
      <c r="D14" s="36">
        <v>757998.1333333333</v>
      </c>
      <c r="E14" s="36">
        <v>1064971</v>
      </c>
      <c r="F14" s="36">
        <v>1907935.1333333333</v>
      </c>
    </row>
    <row r="15" spans="2:6" ht="15">
      <c r="B15" s="11" t="s">
        <v>102</v>
      </c>
      <c r="C15" s="36"/>
      <c r="D15" s="36">
        <v>9335428.58</v>
      </c>
      <c r="E15" s="36">
        <v>5264414.359999999</v>
      </c>
      <c r="F15" s="36">
        <v>14599842.94</v>
      </c>
    </row>
    <row r="16" spans="2:6" ht="15">
      <c r="B16" s="11" t="s">
        <v>105</v>
      </c>
      <c r="C16" s="36"/>
      <c r="D16" s="36">
        <v>2514708.1333333333</v>
      </c>
      <c r="E16" s="36"/>
      <c r="F16" s="36">
        <v>2514708.1333333333</v>
      </c>
    </row>
    <row r="17" spans="2:6" ht="15">
      <c r="B17" s="11" t="s">
        <v>16</v>
      </c>
      <c r="C17" s="36">
        <v>311144.27</v>
      </c>
      <c r="D17" s="36">
        <v>2432059.8000000003</v>
      </c>
      <c r="E17" s="36">
        <v>1524915</v>
      </c>
      <c r="F17" s="36">
        <v>4268119.07</v>
      </c>
    </row>
    <row r="18" spans="2:6" ht="15">
      <c r="B18" s="11" t="s">
        <v>101</v>
      </c>
      <c r="C18" s="36"/>
      <c r="D18" s="36">
        <v>12258410.716666667</v>
      </c>
      <c r="E18" s="36">
        <v>1778971</v>
      </c>
      <c r="F18" s="36">
        <v>14037381.716666667</v>
      </c>
    </row>
    <row r="19" spans="2:6" ht="15">
      <c r="B19" s="11" t="s">
        <v>104</v>
      </c>
      <c r="C19" s="36"/>
      <c r="D19" s="36">
        <v>3657872.8000000003</v>
      </c>
      <c r="E19" s="36">
        <v>1064971</v>
      </c>
      <c r="F19" s="36">
        <v>4722843.800000001</v>
      </c>
    </row>
    <row r="20" spans="2:6" ht="15">
      <c r="B20" s="11" t="s">
        <v>20</v>
      </c>
      <c r="C20" s="36">
        <v>357000</v>
      </c>
      <c r="D20" s="36">
        <v>2431534.8000000003</v>
      </c>
      <c r="E20" s="36">
        <v>707971</v>
      </c>
      <c r="F20" s="36">
        <v>3496505.8000000003</v>
      </c>
    </row>
    <row r="21" spans="2:6" ht="15">
      <c r="B21" s="11" t="s">
        <v>17</v>
      </c>
      <c r="C21" s="36">
        <v>691152</v>
      </c>
      <c r="D21" s="36">
        <v>4520069.800000001</v>
      </c>
      <c r="E21" s="36">
        <v>1421971</v>
      </c>
      <c r="F21" s="36">
        <v>6633192.800000001</v>
      </c>
    </row>
    <row r="22" spans="2:6" ht="15">
      <c r="B22" s="11" t="s">
        <v>18</v>
      </c>
      <c r="C22" s="36">
        <v>519335.52</v>
      </c>
      <c r="D22" s="36">
        <v>6528357.800000001</v>
      </c>
      <c r="E22" s="36"/>
      <c r="F22" s="36">
        <v>7047693.32</v>
      </c>
    </row>
    <row r="23" spans="2:6" ht="15">
      <c r="B23" s="11" t="s">
        <v>32</v>
      </c>
      <c r="C23" s="36">
        <v>562921</v>
      </c>
      <c r="D23" s="36">
        <v>6884268.800000001</v>
      </c>
      <c r="E23" s="36">
        <v>357000</v>
      </c>
      <c r="F23" s="36">
        <v>7804189.800000001</v>
      </c>
    </row>
    <row r="24" spans="2:6" ht="15">
      <c r="B24" s="11" t="s">
        <v>106</v>
      </c>
      <c r="C24" s="36"/>
      <c r="D24" s="36">
        <v>8810582.469999999</v>
      </c>
      <c r="E24" s="36">
        <v>1064971</v>
      </c>
      <c r="F24" s="36">
        <v>9875553.469999999</v>
      </c>
    </row>
    <row r="25" spans="2:6" ht="15">
      <c r="B25" s="11" t="s">
        <v>29</v>
      </c>
      <c r="C25" s="36">
        <v>4215281.79</v>
      </c>
      <c r="D25" s="36">
        <v>80323117.76999998</v>
      </c>
      <c r="E25" s="36">
        <v>17100126.36</v>
      </c>
      <c r="F25" s="36">
        <v>101638525.92</v>
      </c>
    </row>
    <row r="26" spans="3:5" ht="15">
      <c r="C26"/>
      <c r="D26"/>
      <c r="E26"/>
    </row>
    <row r="29" spans="2:5" s="51" customFormat="1" ht="15">
      <c r="B29" s="51" t="s">
        <v>29</v>
      </c>
      <c r="C29" s="52">
        <v>18919025.79</v>
      </c>
      <c r="D29" s="52">
        <v>141644640.67</v>
      </c>
      <c r="E29" s="52">
        <v>160563666.46</v>
      </c>
    </row>
  </sheetData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workbookViewId="0" topLeftCell="A1">
      <selection activeCell="A24" activeCellId="5" sqref="A7:A12 A14 A17 A19 A21 A23:A28 A30 A33:A38 A40 A42 A45:A47 A49 A51 A54 A56:A57 A59:A63 A65 A68 A70:A77 A79 A81 A84:A88 A91 A93:A98 A100 A103 A105:A106 A108:A116 A118 A120 A122 A125:A130 A132 A135 A137:A144 A147 A149 A151:A156 A158 A160 A163 A165:A173 A176 A178 A180:A186 A189:A196 A198 A200"/>
    </sheetView>
  </sheetViews>
  <sheetFormatPr defaultColWidth="11.421875" defaultRowHeight="15"/>
  <cols>
    <col min="1" max="1" width="70.28125" style="0" customWidth="1"/>
    <col min="2" max="2" width="24.00390625" style="49" bestFit="1" customWidth="1"/>
    <col min="3" max="3" width="14.7109375" style="49" customWidth="1"/>
    <col min="4" max="4" width="14.28125" style="49" customWidth="1"/>
    <col min="5" max="5" width="14.00390625" style="0" bestFit="1" customWidth="1"/>
  </cols>
  <sheetData>
    <row r="1" spans="1:5" ht="64.5" customHeight="1">
      <c r="A1" s="54" t="s">
        <v>61</v>
      </c>
      <c r="B1" s="54"/>
      <c r="C1" s="54"/>
      <c r="D1" s="54"/>
      <c r="E1" s="54"/>
    </row>
    <row r="3" spans="1:5" ht="15">
      <c r="A3" s="15" t="s">
        <v>28</v>
      </c>
      <c r="B3" s="50" t="s">
        <v>31</v>
      </c>
      <c r="C3" s="36"/>
      <c r="D3" s="36"/>
      <c r="E3" s="36"/>
    </row>
    <row r="4" spans="1:5" ht="15">
      <c r="A4" s="15" t="s">
        <v>30</v>
      </c>
      <c r="B4" s="36" t="s">
        <v>11</v>
      </c>
      <c r="C4" s="36" t="s">
        <v>52</v>
      </c>
      <c r="D4" s="36" t="s">
        <v>169</v>
      </c>
      <c r="E4" s="36" t="s">
        <v>29</v>
      </c>
    </row>
    <row r="5" spans="1:5" ht="15">
      <c r="A5" s="11" t="s">
        <v>15</v>
      </c>
      <c r="B5" s="36">
        <v>562921</v>
      </c>
      <c r="C5" s="36">
        <v>8841717.67</v>
      </c>
      <c r="D5" s="36">
        <v>357000</v>
      </c>
      <c r="E5" s="36">
        <v>9761638.67</v>
      </c>
    </row>
    <row r="6" spans="1:5" ht="15">
      <c r="A6" s="16" t="s">
        <v>126</v>
      </c>
      <c r="B6" s="36">
        <v>562921</v>
      </c>
      <c r="C6" s="36">
        <v>8841717.67</v>
      </c>
      <c r="D6" s="36"/>
      <c r="E6" s="36">
        <v>9404638.67</v>
      </c>
    </row>
    <row r="7" spans="1:5" ht="15">
      <c r="A7" s="30" t="s">
        <v>149</v>
      </c>
      <c r="B7" s="36"/>
      <c r="C7" s="36">
        <v>119515.26666666666</v>
      </c>
      <c r="D7" s="36"/>
      <c r="E7" s="36">
        <v>119515.26666666666</v>
      </c>
    </row>
    <row r="8" spans="1:5" ht="15">
      <c r="A8" s="30" t="s">
        <v>150</v>
      </c>
      <c r="B8" s="36"/>
      <c r="C8" s="36">
        <v>125777.2</v>
      </c>
      <c r="D8" s="36"/>
      <c r="E8" s="36">
        <v>125777.2</v>
      </c>
    </row>
    <row r="9" spans="1:5" ht="15">
      <c r="A9" s="30" t="s">
        <v>109</v>
      </c>
      <c r="B9" s="36">
        <v>562921</v>
      </c>
      <c r="C9" s="36">
        <v>7934572.87</v>
      </c>
      <c r="D9" s="36"/>
      <c r="E9" s="36">
        <v>8497493.870000001</v>
      </c>
    </row>
    <row r="10" spans="1:5" ht="15">
      <c r="A10" s="30" t="s">
        <v>155</v>
      </c>
      <c r="B10" s="36"/>
      <c r="C10" s="36">
        <v>506146.6666666667</v>
      </c>
      <c r="D10" s="36"/>
      <c r="E10" s="36">
        <v>506146.6666666667</v>
      </c>
    </row>
    <row r="11" spans="1:5" ht="15">
      <c r="A11" s="30" t="s">
        <v>151</v>
      </c>
      <c r="B11" s="36"/>
      <c r="C11" s="36">
        <v>100924</v>
      </c>
      <c r="D11" s="36"/>
      <c r="E11" s="36">
        <v>100924</v>
      </c>
    </row>
    <row r="12" spans="1:5" ht="15">
      <c r="A12" s="30" t="s">
        <v>152</v>
      </c>
      <c r="B12" s="36"/>
      <c r="C12" s="36">
        <v>54781.666666666664</v>
      </c>
      <c r="D12" s="36"/>
      <c r="E12" s="36">
        <v>54781.666666666664</v>
      </c>
    </row>
    <row r="13" spans="1:5" ht="15">
      <c r="A13" s="16" t="s">
        <v>185</v>
      </c>
      <c r="B13" s="36"/>
      <c r="C13" s="36"/>
      <c r="D13" s="36">
        <v>357000</v>
      </c>
      <c r="E13" s="36">
        <v>357000</v>
      </c>
    </row>
    <row r="14" spans="1:5" ht="15">
      <c r="A14" s="30" t="s">
        <v>33</v>
      </c>
      <c r="B14" s="36"/>
      <c r="C14" s="36"/>
      <c r="D14" s="36">
        <v>357000</v>
      </c>
      <c r="E14" s="36">
        <v>357000</v>
      </c>
    </row>
    <row r="15" spans="1:5" ht="15">
      <c r="A15" s="11" t="s">
        <v>103</v>
      </c>
      <c r="B15" s="36"/>
      <c r="C15" s="36">
        <v>6117622.800000001</v>
      </c>
      <c r="D15" s="36">
        <v>1064971</v>
      </c>
      <c r="E15" s="36">
        <v>7182593.800000001</v>
      </c>
    </row>
    <row r="16" spans="1:5" ht="15">
      <c r="A16" s="16" t="s">
        <v>141</v>
      </c>
      <c r="B16" s="36"/>
      <c r="C16" s="36">
        <v>357000</v>
      </c>
      <c r="D16" s="36"/>
      <c r="E16" s="36">
        <v>357000</v>
      </c>
    </row>
    <row r="17" spans="1:5" ht="15">
      <c r="A17" s="30" t="s">
        <v>33</v>
      </c>
      <c r="B17" s="36"/>
      <c r="C17" s="36">
        <v>357000</v>
      </c>
      <c r="D17" s="36"/>
      <c r="E17" s="36">
        <v>357000</v>
      </c>
    </row>
    <row r="18" spans="1:5" ht="15">
      <c r="A18" s="16" t="s">
        <v>138</v>
      </c>
      <c r="B18" s="36"/>
      <c r="C18" s="36">
        <v>357000</v>
      </c>
      <c r="D18" s="36"/>
      <c r="E18" s="36">
        <v>357000</v>
      </c>
    </row>
    <row r="19" spans="1:5" ht="15">
      <c r="A19" s="30" t="s">
        <v>33</v>
      </c>
      <c r="B19" s="36"/>
      <c r="C19" s="36">
        <v>357000</v>
      </c>
      <c r="D19" s="36"/>
      <c r="E19" s="36">
        <v>357000</v>
      </c>
    </row>
    <row r="20" spans="1:5" ht="15">
      <c r="A20" s="16" t="s">
        <v>145</v>
      </c>
      <c r="B20" s="36"/>
      <c r="C20" s="36">
        <v>398005</v>
      </c>
      <c r="D20" s="36"/>
      <c r="E20" s="36">
        <v>398005</v>
      </c>
    </row>
    <row r="21" spans="1:5" ht="15">
      <c r="A21" s="30" t="s">
        <v>108</v>
      </c>
      <c r="B21" s="36"/>
      <c r="C21" s="36">
        <v>398005</v>
      </c>
      <c r="D21" s="36"/>
      <c r="E21" s="36">
        <v>398005</v>
      </c>
    </row>
    <row r="22" spans="1:5" ht="15">
      <c r="A22" s="16" t="s">
        <v>126</v>
      </c>
      <c r="B22" s="36"/>
      <c r="C22" s="36">
        <v>5005617.800000001</v>
      </c>
      <c r="D22" s="36">
        <v>707971</v>
      </c>
      <c r="E22" s="36">
        <v>5713588.800000001</v>
      </c>
    </row>
    <row r="23" spans="1:5" ht="15">
      <c r="A23" s="30" t="s">
        <v>149</v>
      </c>
      <c r="B23" s="36"/>
      <c r="C23" s="36">
        <v>119515.26666666666</v>
      </c>
      <c r="D23" s="36"/>
      <c r="E23" s="36">
        <v>119515.26666666666</v>
      </c>
    </row>
    <row r="24" spans="1:5" ht="15">
      <c r="A24" s="30" t="s">
        <v>108</v>
      </c>
      <c r="B24" s="36"/>
      <c r="C24" s="36">
        <v>4098473</v>
      </c>
      <c r="D24" s="36">
        <v>707971</v>
      </c>
      <c r="E24" s="36">
        <v>4806444</v>
      </c>
    </row>
    <row r="25" spans="1:5" ht="15">
      <c r="A25" s="30" t="s">
        <v>150</v>
      </c>
      <c r="B25" s="36"/>
      <c r="C25" s="36">
        <v>125777.2</v>
      </c>
      <c r="D25" s="36"/>
      <c r="E25" s="36">
        <v>125777.2</v>
      </c>
    </row>
    <row r="26" spans="1:5" ht="15">
      <c r="A26" s="30" t="s">
        <v>151</v>
      </c>
      <c r="B26" s="36"/>
      <c r="C26" s="36">
        <v>100924</v>
      </c>
      <c r="D26" s="36"/>
      <c r="E26" s="36">
        <v>100924</v>
      </c>
    </row>
    <row r="27" spans="1:5" ht="15">
      <c r="A27" s="30" t="s">
        <v>163</v>
      </c>
      <c r="B27" s="36"/>
      <c r="C27" s="36">
        <v>506146.6666666667</v>
      </c>
      <c r="D27" s="36"/>
      <c r="E27" s="36">
        <v>506146.6666666667</v>
      </c>
    </row>
    <row r="28" spans="1:5" ht="15">
      <c r="A28" s="30" t="s">
        <v>152</v>
      </c>
      <c r="B28" s="36"/>
      <c r="C28" s="36">
        <v>54781.666666666664</v>
      </c>
      <c r="D28" s="36"/>
      <c r="E28" s="36">
        <v>54781.666666666664</v>
      </c>
    </row>
    <row r="29" spans="1:5" ht="15">
      <c r="A29" s="16" t="s">
        <v>175</v>
      </c>
      <c r="B29" s="36"/>
      <c r="C29" s="36"/>
      <c r="D29" s="36">
        <v>357000</v>
      </c>
      <c r="E29" s="36">
        <v>357000</v>
      </c>
    </row>
    <row r="30" spans="1:5" ht="15">
      <c r="A30" s="30" t="s">
        <v>33</v>
      </c>
      <c r="B30" s="36"/>
      <c r="C30" s="36"/>
      <c r="D30" s="36">
        <v>357000</v>
      </c>
      <c r="E30" s="36">
        <v>357000</v>
      </c>
    </row>
    <row r="31" spans="1:5" ht="15">
      <c r="A31" s="11" t="s">
        <v>14</v>
      </c>
      <c r="B31" s="36">
        <v>562921</v>
      </c>
      <c r="C31" s="36">
        <v>3934817.8</v>
      </c>
      <c r="D31" s="36">
        <v>714000</v>
      </c>
      <c r="E31" s="36">
        <v>5211738.8</v>
      </c>
    </row>
    <row r="32" spans="1:5" ht="15">
      <c r="A32" s="16" t="s">
        <v>126</v>
      </c>
      <c r="B32" s="36">
        <v>562921</v>
      </c>
      <c r="C32" s="36">
        <v>3934817.8</v>
      </c>
      <c r="D32" s="36"/>
      <c r="E32" s="36">
        <v>4497738.8</v>
      </c>
    </row>
    <row r="33" spans="1:5" ht="15">
      <c r="A33" s="30" t="s">
        <v>149</v>
      </c>
      <c r="B33" s="36"/>
      <c r="C33" s="36">
        <v>119515.26666666666</v>
      </c>
      <c r="D33" s="36"/>
      <c r="E33" s="36">
        <v>119515.26666666666</v>
      </c>
    </row>
    <row r="34" spans="1:5" ht="15">
      <c r="A34" s="30" t="s">
        <v>150</v>
      </c>
      <c r="B34" s="36"/>
      <c r="C34" s="36">
        <v>125777.2</v>
      </c>
      <c r="D34" s="36"/>
      <c r="E34" s="36">
        <v>125777.2</v>
      </c>
    </row>
    <row r="35" spans="1:5" ht="15">
      <c r="A35" s="30" t="s">
        <v>153</v>
      </c>
      <c r="B35" s="36"/>
      <c r="C35" s="36">
        <v>506146.6666666667</v>
      </c>
      <c r="D35" s="36"/>
      <c r="E35" s="36">
        <v>506146.6666666667</v>
      </c>
    </row>
    <row r="36" spans="1:5" ht="15">
      <c r="A36" s="30" t="s">
        <v>151</v>
      </c>
      <c r="B36" s="36"/>
      <c r="C36" s="36">
        <v>100924</v>
      </c>
      <c r="D36" s="36"/>
      <c r="E36" s="36">
        <v>100924</v>
      </c>
    </row>
    <row r="37" spans="1:5" ht="15">
      <c r="A37" s="30" t="s">
        <v>23</v>
      </c>
      <c r="B37" s="36">
        <v>562921</v>
      </c>
      <c r="C37" s="36">
        <v>3027673</v>
      </c>
      <c r="D37" s="36"/>
      <c r="E37" s="36">
        <v>3590594</v>
      </c>
    </row>
    <row r="38" spans="1:5" ht="15">
      <c r="A38" s="30" t="s">
        <v>152</v>
      </c>
      <c r="B38" s="36"/>
      <c r="C38" s="36">
        <v>54781.666666666664</v>
      </c>
      <c r="D38" s="36"/>
      <c r="E38" s="36">
        <v>54781.666666666664</v>
      </c>
    </row>
    <row r="39" spans="1:5" ht="15">
      <c r="A39" s="16" t="s">
        <v>189</v>
      </c>
      <c r="B39" s="36"/>
      <c r="C39" s="36"/>
      <c r="D39" s="36">
        <v>357000</v>
      </c>
      <c r="E39" s="36">
        <v>357000</v>
      </c>
    </row>
    <row r="40" spans="1:5" ht="15">
      <c r="A40" s="30" t="s">
        <v>33</v>
      </c>
      <c r="B40" s="36"/>
      <c r="C40" s="36"/>
      <c r="D40" s="36">
        <v>357000</v>
      </c>
      <c r="E40" s="36">
        <v>357000</v>
      </c>
    </row>
    <row r="41" spans="1:5" ht="15">
      <c r="A41" s="16" t="s">
        <v>215</v>
      </c>
      <c r="B41" s="36"/>
      <c r="C41" s="36"/>
      <c r="D41" s="36">
        <v>357000</v>
      </c>
      <c r="E41" s="36">
        <v>357000</v>
      </c>
    </row>
    <row r="42" spans="1:5" ht="15">
      <c r="A42" s="30" t="s">
        <v>125</v>
      </c>
      <c r="B42" s="36"/>
      <c r="C42" s="36"/>
      <c r="D42" s="36">
        <v>357000</v>
      </c>
      <c r="E42" s="36">
        <v>357000</v>
      </c>
    </row>
    <row r="43" spans="1:5" ht="15">
      <c r="A43" s="11" t="s">
        <v>19</v>
      </c>
      <c r="B43" s="36">
        <v>562921</v>
      </c>
      <c r="C43" s="36">
        <v>1297667.6666666667</v>
      </c>
      <c r="D43" s="36">
        <v>714000</v>
      </c>
      <c r="E43" s="36">
        <v>2574588.666666667</v>
      </c>
    </row>
    <row r="44" spans="1:5" ht="15">
      <c r="A44" s="16" t="s">
        <v>126</v>
      </c>
      <c r="B44" s="36">
        <v>562921</v>
      </c>
      <c r="C44" s="36">
        <v>1297667.6666666667</v>
      </c>
      <c r="D44" s="36"/>
      <c r="E44" s="36">
        <v>1860588.6666666667</v>
      </c>
    </row>
    <row r="45" spans="1:5" ht="15">
      <c r="A45" s="30" t="s">
        <v>59</v>
      </c>
      <c r="B45" s="36">
        <v>562921</v>
      </c>
      <c r="C45" s="36"/>
      <c r="D45" s="36"/>
      <c r="E45" s="36">
        <v>562921</v>
      </c>
    </row>
    <row r="46" spans="1:5" ht="15">
      <c r="A46" s="30" t="s">
        <v>110</v>
      </c>
      <c r="B46" s="36"/>
      <c r="C46" s="36">
        <v>791521</v>
      </c>
      <c r="D46" s="36"/>
      <c r="E46" s="36">
        <v>791521</v>
      </c>
    </row>
    <row r="47" spans="1:5" ht="15">
      <c r="A47" s="30" t="s">
        <v>156</v>
      </c>
      <c r="B47" s="36"/>
      <c r="C47" s="36">
        <v>506146.6666666667</v>
      </c>
      <c r="D47" s="36"/>
      <c r="E47" s="36">
        <v>506146.6666666667</v>
      </c>
    </row>
    <row r="48" spans="1:5" ht="15">
      <c r="A48" s="16" t="s">
        <v>192</v>
      </c>
      <c r="B48" s="36"/>
      <c r="C48" s="36"/>
      <c r="D48" s="36">
        <v>357000</v>
      </c>
      <c r="E48" s="36">
        <v>357000</v>
      </c>
    </row>
    <row r="49" spans="1:5" ht="15">
      <c r="A49" s="30" t="s">
        <v>33</v>
      </c>
      <c r="B49" s="36"/>
      <c r="C49" s="36"/>
      <c r="D49" s="36">
        <v>357000</v>
      </c>
      <c r="E49" s="36">
        <v>357000</v>
      </c>
    </row>
    <row r="50" spans="1:5" ht="15">
      <c r="A50" s="16" t="s">
        <v>193</v>
      </c>
      <c r="B50" s="36"/>
      <c r="C50" s="36"/>
      <c r="D50" s="36">
        <v>357000</v>
      </c>
      <c r="E50" s="36">
        <v>357000</v>
      </c>
    </row>
    <row r="51" spans="1:5" ht="15">
      <c r="A51" s="30" t="s">
        <v>33</v>
      </c>
      <c r="B51" s="36"/>
      <c r="C51" s="36"/>
      <c r="D51" s="36">
        <v>357000</v>
      </c>
      <c r="E51" s="36">
        <v>357000</v>
      </c>
    </row>
    <row r="52" spans="1:5" ht="15">
      <c r="A52" s="11" t="s">
        <v>21</v>
      </c>
      <c r="B52" s="36">
        <v>84966</v>
      </c>
      <c r="C52" s="36">
        <v>757998.1333333333</v>
      </c>
      <c r="D52" s="36">
        <v>1064971</v>
      </c>
      <c r="E52" s="36">
        <v>1907935.1333333333</v>
      </c>
    </row>
    <row r="53" spans="1:5" ht="15">
      <c r="A53" s="16" t="s">
        <v>144</v>
      </c>
      <c r="B53" s="36"/>
      <c r="C53" s="36">
        <v>357000</v>
      </c>
      <c r="D53" s="36"/>
      <c r="E53" s="36">
        <v>357000</v>
      </c>
    </row>
    <row r="54" spans="1:5" ht="15">
      <c r="A54" s="30" t="s">
        <v>33</v>
      </c>
      <c r="B54" s="36"/>
      <c r="C54" s="36">
        <v>357000</v>
      </c>
      <c r="D54" s="36"/>
      <c r="E54" s="36">
        <v>357000</v>
      </c>
    </row>
    <row r="55" spans="1:5" ht="15">
      <c r="A55" s="16" t="s">
        <v>134</v>
      </c>
      <c r="B55" s="36">
        <v>84966</v>
      </c>
      <c r="C55" s="36"/>
      <c r="D55" s="36"/>
      <c r="E55" s="36">
        <v>84966</v>
      </c>
    </row>
    <row r="56" spans="1:5" ht="15">
      <c r="A56" s="30" t="s">
        <v>56</v>
      </c>
      <c r="B56" s="36">
        <v>42483</v>
      </c>
      <c r="C56" s="36"/>
      <c r="D56" s="36"/>
      <c r="E56" s="36">
        <v>42483</v>
      </c>
    </row>
    <row r="57" spans="1:5" ht="15">
      <c r="A57" s="30" t="s">
        <v>22</v>
      </c>
      <c r="B57" s="36">
        <v>42483</v>
      </c>
      <c r="C57" s="36"/>
      <c r="D57" s="36"/>
      <c r="E57" s="36">
        <v>42483</v>
      </c>
    </row>
    <row r="58" spans="1:5" ht="15">
      <c r="A58" s="16" t="s">
        <v>126</v>
      </c>
      <c r="B58" s="36"/>
      <c r="C58" s="36">
        <v>400998.13333333336</v>
      </c>
      <c r="D58" s="36">
        <v>707971</v>
      </c>
      <c r="E58" s="36">
        <v>1108969.1333333335</v>
      </c>
    </row>
    <row r="59" spans="1:5" ht="15">
      <c r="A59" s="30" t="s">
        <v>149</v>
      </c>
      <c r="B59" s="36"/>
      <c r="C59" s="36">
        <v>119515.26666666666</v>
      </c>
      <c r="D59" s="36"/>
      <c r="E59" s="36">
        <v>119515.26666666666</v>
      </c>
    </row>
    <row r="60" spans="1:5" ht="15">
      <c r="A60" s="30" t="s">
        <v>150</v>
      </c>
      <c r="B60" s="36"/>
      <c r="C60" s="36">
        <v>125777.2</v>
      </c>
      <c r="D60" s="36"/>
      <c r="E60" s="36">
        <v>125777.2</v>
      </c>
    </row>
    <row r="61" spans="1:5" ht="15">
      <c r="A61" s="30" t="s">
        <v>22</v>
      </c>
      <c r="B61" s="36"/>
      <c r="C61" s="36"/>
      <c r="D61" s="36">
        <v>707971</v>
      </c>
      <c r="E61" s="36">
        <v>707971</v>
      </c>
    </row>
    <row r="62" spans="1:5" ht="15">
      <c r="A62" s="30" t="s">
        <v>151</v>
      </c>
      <c r="B62" s="36"/>
      <c r="C62" s="36">
        <v>100924</v>
      </c>
      <c r="D62" s="36"/>
      <c r="E62" s="36">
        <v>100924</v>
      </c>
    </row>
    <row r="63" spans="1:5" ht="15">
      <c r="A63" s="30" t="s">
        <v>152</v>
      </c>
      <c r="B63" s="36"/>
      <c r="C63" s="36">
        <v>54781.666666666664</v>
      </c>
      <c r="D63" s="36"/>
      <c r="E63" s="36">
        <v>54781.666666666664</v>
      </c>
    </row>
    <row r="64" spans="1:5" ht="15">
      <c r="A64" s="16" t="s">
        <v>179</v>
      </c>
      <c r="B64" s="36"/>
      <c r="C64" s="36"/>
      <c r="D64" s="36">
        <v>357000</v>
      </c>
      <c r="E64" s="36">
        <v>357000</v>
      </c>
    </row>
    <row r="65" spans="1:5" ht="15">
      <c r="A65" s="30" t="s">
        <v>33</v>
      </c>
      <c r="B65" s="36"/>
      <c r="C65" s="36"/>
      <c r="D65" s="36">
        <v>357000</v>
      </c>
      <c r="E65" s="36">
        <v>357000</v>
      </c>
    </row>
    <row r="66" spans="1:5" ht="15">
      <c r="A66" s="11" t="s">
        <v>102</v>
      </c>
      <c r="B66" s="36"/>
      <c r="C66" s="36">
        <v>9335428.579999998</v>
      </c>
      <c r="D66" s="36">
        <v>5264414.359999999</v>
      </c>
      <c r="E66" s="36">
        <v>14599842.939999998</v>
      </c>
    </row>
    <row r="67" spans="1:5" ht="15">
      <c r="A67" s="16" t="s">
        <v>140</v>
      </c>
      <c r="B67" s="36"/>
      <c r="C67" s="36">
        <v>357000</v>
      </c>
      <c r="D67" s="36"/>
      <c r="E67" s="36">
        <v>357000</v>
      </c>
    </row>
    <row r="68" spans="1:5" ht="15">
      <c r="A68" s="30" t="s">
        <v>33</v>
      </c>
      <c r="B68" s="36"/>
      <c r="C68" s="36">
        <v>357000</v>
      </c>
      <c r="D68" s="36"/>
      <c r="E68" s="36">
        <v>357000</v>
      </c>
    </row>
    <row r="69" spans="1:5" ht="15">
      <c r="A69" s="16" t="s">
        <v>126</v>
      </c>
      <c r="B69" s="36"/>
      <c r="C69" s="36">
        <v>8978428.579999998</v>
      </c>
      <c r="D69" s="36">
        <v>4550414.359999999</v>
      </c>
      <c r="E69" s="36">
        <v>13528842.939999998</v>
      </c>
    </row>
    <row r="70" spans="1:5" ht="15">
      <c r="A70" s="30" t="s">
        <v>149</v>
      </c>
      <c r="B70" s="36"/>
      <c r="C70" s="36">
        <v>119515.26666666666</v>
      </c>
      <c r="D70" s="36"/>
      <c r="E70" s="36">
        <v>119515.26666666666</v>
      </c>
    </row>
    <row r="71" spans="1:5" ht="15">
      <c r="A71" s="30" t="s">
        <v>150</v>
      </c>
      <c r="B71" s="36"/>
      <c r="C71" s="36">
        <v>125777.2</v>
      </c>
      <c r="D71" s="36"/>
      <c r="E71" s="36">
        <v>125777.2</v>
      </c>
    </row>
    <row r="72" spans="1:5" ht="15">
      <c r="A72" s="30" t="s">
        <v>162</v>
      </c>
      <c r="B72" s="36"/>
      <c r="C72" s="36">
        <v>506146.6666666667</v>
      </c>
      <c r="D72" s="36"/>
      <c r="E72" s="36">
        <v>506146.6666666667</v>
      </c>
    </row>
    <row r="73" spans="1:5" ht="15">
      <c r="A73" s="30" t="s">
        <v>113</v>
      </c>
      <c r="B73" s="36"/>
      <c r="C73" s="36">
        <v>1516263</v>
      </c>
      <c r="D73" s="36">
        <v>4550414.359999999</v>
      </c>
      <c r="E73" s="36">
        <v>6066677.359999999</v>
      </c>
    </row>
    <row r="74" spans="1:5" ht="15">
      <c r="A74" s="30" t="s">
        <v>151</v>
      </c>
      <c r="B74" s="36"/>
      <c r="C74" s="36">
        <v>100924</v>
      </c>
      <c r="D74" s="36"/>
      <c r="E74" s="36">
        <v>100924</v>
      </c>
    </row>
    <row r="75" spans="1:5" ht="15">
      <c r="A75" s="30" t="s">
        <v>112</v>
      </c>
      <c r="B75" s="36"/>
      <c r="C75" s="36">
        <v>2590343</v>
      </c>
      <c r="D75" s="36"/>
      <c r="E75" s="36">
        <v>2590343</v>
      </c>
    </row>
    <row r="76" spans="1:5" ht="15">
      <c r="A76" s="30" t="s">
        <v>122</v>
      </c>
      <c r="B76" s="36"/>
      <c r="C76" s="36">
        <v>3964677.78</v>
      </c>
      <c r="D76" s="36"/>
      <c r="E76" s="36">
        <v>3964677.78</v>
      </c>
    </row>
    <row r="77" spans="1:5" ht="15">
      <c r="A77" s="30" t="s">
        <v>152</v>
      </c>
      <c r="B77" s="36"/>
      <c r="C77" s="36">
        <v>54781.666666666664</v>
      </c>
      <c r="D77" s="36"/>
      <c r="E77" s="36">
        <v>54781.666666666664</v>
      </c>
    </row>
    <row r="78" spans="1:5" ht="15">
      <c r="A78" s="16" t="s">
        <v>174</v>
      </c>
      <c r="B78" s="36"/>
      <c r="C78" s="36"/>
      <c r="D78" s="36">
        <v>357000</v>
      </c>
      <c r="E78" s="36">
        <v>357000</v>
      </c>
    </row>
    <row r="79" spans="1:5" ht="15">
      <c r="A79" s="30" t="s">
        <v>33</v>
      </c>
      <c r="B79" s="36"/>
      <c r="C79" s="36"/>
      <c r="D79" s="36">
        <v>357000</v>
      </c>
      <c r="E79" s="36">
        <v>357000</v>
      </c>
    </row>
    <row r="80" spans="1:5" ht="15">
      <c r="A80" s="16" t="s">
        <v>216</v>
      </c>
      <c r="B80" s="36"/>
      <c r="C80" s="36"/>
      <c r="D80" s="36">
        <v>357000</v>
      </c>
      <c r="E80" s="36">
        <v>357000</v>
      </c>
    </row>
    <row r="81" spans="1:5" ht="15">
      <c r="A81" s="30" t="s">
        <v>125</v>
      </c>
      <c r="B81" s="36"/>
      <c r="C81" s="36"/>
      <c r="D81" s="36">
        <v>357000</v>
      </c>
      <c r="E81" s="36">
        <v>357000</v>
      </c>
    </row>
    <row r="82" spans="1:5" ht="15">
      <c r="A82" s="11" t="s">
        <v>105</v>
      </c>
      <c r="B82" s="36"/>
      <c r="C82" s="36">
        <v>2514708.1333333333</v>
      </c>
      <c r="D82" s="36"/>
      <c r="E82" s="36">
        <v>2514708.1333333333</v>
      </c>
    </row>
    <row r="83" spans="1:5" ht="15">
      <c r="A83" s="16" t="s">
        <v>126</v>
      </c>
      <c r="B83" s="36"/>
      <c r="C83" s="36">
        <v>2514708.1333333333</v>
      </c>
      <c r="D83" s="36"/>
      <c r="E83" s="36">
        <v>2514708.1333333333</v>
      </c>
    </row>
    <row r="84" spans="1:5" ht="15">
      <c r="A84" s="30" t="s">
        <v>149</v>
      </c>
      <c r="B84" s="36"/>
      <c r="C84" s="36">
        <v>119515.26666666666</v>
      </c>
      <c r="D84" s="36"/>
      <c r="E84" s="36">
        <v>119515.26666666666</v>
      </c>
    </row>
    <row r="85" spans="1:5" ht="15">
      <c r="A85" s="30" t="s">
        <v>150</v>
      </c>
      <c r="B85" s="36"/>
      <c r="C85" s="36">
        <v>125777.2</v>
      </c>
      <c r="D85" s="36"/>
      <c r="E85" s="36">
        <v>125777.2</v>
      </c>
    </row>
    <row r="86" spans="1:5" ht="15">
      <c r="A86" s="30" t="s">
        <v>110</v>
      </c>
      <c r="B86" s="36"/>
      <c r="C86" s="36">
        <v>2113710</v>
      </c>
      <c r="D86" s="36"/>
      <c r="E86" s="36">
        <v>2113710</v>
      </c>
    </row>
    <row r="87" spans="1:5" ht="15">
      <c r="A87" s="30" t="s">
        <v>151</v>
      </c>
      <c r="B87" s="36"/>
      <c r="C87" s="36">
        <v>100924</v>
      </c>
      <c r="D87" s="36"/>
      <c r="E87" s="36">
        <v>100924</v>
      </c>
    </row>
    <row r="88" spans="1:5" ht="15">
      <c r="A88" s="30" t="s">
        <v>152</v>
      </c>
      <c r="B88" s="36"/>
      <c r="C88" s="36">
        <v>54781.666666666664</v>
      </c>
      <c r="D88" s="36"/>
      <c r="E88" s="36">
        <v>54781.666666666664</v>
      </c>
    </row>
    <row r="89" spans="1:5" ht="15">
      <c r="A89" s="11" t="s">
        <v>16</v>
      </c>
      <c r="B89" s="36">
        <v>311144.27</v>
      </c>
      <c r="C89" s="36">
        <v>2432059.8</v>
      </c>
      <c r="D89" s="36">
        <v>1524915</v>
      </c>
      <c r="E89" s="36">
        <v>4268119.07</v>
      </c>
    </row>
    <row r="90" spans="1:5" ht="15">
      <c r="A90" s="16" t="s">
        <v>127</v>
      </c>
      <c r="B90" s="36"/>
      <c r="C90" s="36">
        <v>357000</v>
      </c>
      <c r="D90" s="36"/>
      <c r="E90" s="36">
        <v>357000</v>
      </c>
    </row>
    <row r="91" spans="1:5" ht="15">
      <c r="A91" s="30" t="s">
        <v>33</v>
      </c>
      <c r="B91" s="36"/>
      <c r="C91" s="36">
        <v>357000</v>
      </c>
      <c r="D91" s="36"/>
      <c r="E91" s="36">
        <v>357000</v>
      </c>
    </row>
    <row r="92" spans="1:5" ht="15">
      <c r="A92" s="16" t="s">
        <v>126</v>
      </c>
      <c r="B92" s="36">
        <v>311144.27</v>
      </c>
      <c r="C92" s="36">
        <v>2075059.8000000003</v>
      </c>
      <c r="D92" s="36">
        <v>1167915</v>
      </c>
      <c r="E92" s="36">
        <v>3554119.07</v>
      </c>
    </row>
    <row r="93" spans="1:5" ht="15">
      <c r="A93" s="30" t="s">
        <v>149</v>
      </c>
      <c r="B93" s="36"/>
      <c r="C93" s="36">
        <v>119515.26666666666</v>
      </c>
      <c r="D93" s="36"/>
      <c r="E93" s="36">
        <v>119515.26666666666</v>
      </c>
    </row>
    <row r="94" spans="1:5" ht="15">
      <c r="A94" s="30" t="s">
        <v>150</v>
      </c>
      <c r="B94" s="36"/>
      <c r="C94" s="36">
        <v>125777.2</v>
      </c>
      <c r="D94" s="36"/>
      <c r="E94" s="36">
        <v>125777.2</v>
      </c>
    </row>
    <row r="95" spans="1:5" ht="15">
      <c r="A95" s="30" t="s">
        <v>24</v>
      </c>
      <c r="B95" s="36">
        <v>311144.27</v>
      </c>
      <c r="C95" s="36">
        <v>1167915</v>
      </c>
      <c r="D95" s="36">
        <v>1167915</v>
      </c>
      <c r="E95" s="36">
        <v>2646974.27</v>
      </c>
    </row>
    <row r="96" spans="1:5" ht="15">
      <c r="A96" s="30" t="s">
        <v>157</v>
      </c>
      <c r="B96" s="36"/>
      <c r="C96" s="36">
        <v>506146.6666666667</v>
      </c>
      <c r="D96" s="36"/>
      <c r="E96" s="36">
        <v>506146.6666666667</v>
      </c>
    </row>
    <row r="97" spans="1:5" ht="15">
      <c r="A97" s="30" t="s">
        <v>151</v>
      </c>
      <c r="B97" s="36"/>
      <c r="C97" s="36">
        <v>100924</v>
      </c>
      <c r="D97" s="36"/>
      <c r="E97" s="36">
        <v>100924</v>
      </c>
    </row>
    <row r="98" spans="1:5" ht="15">
      <c r="A98" s="30" t="s">
        <v>152</v>
      </c>
      <c r="B98" s="36"/>
      <c r="C98" s="36">
        <v>54781.666666666664</v>
      </c>
      <c r="D98" s="36"/>
      <c r="E98" s="36">
        <v>54781.666666666664</v>
      </c>
    </row>
    <row r="99" spans="1:5" ht="15">
      <c r="A99" s="16" t="s">
        <v>176</v>
      </c>
      <c r="B99" s="36"/>
      <c r="C99" s="36"/>
      <c r="D99" s="36">
        <v>357000</v>
      </c>
      <c r="E99" s="36">
        <v>357000</v>
      </c>
    </row>
    <row r="100" spans="1:5" ht="15">
      <c r="A100" s="30" t="s">
        <v>33</v>
      </c>
      <c r="B100" s="36"/>
      <c r="C100" s="36"/>
      <c r="D100" s="36">
        <v>357000</v>
      </c>
      <c r="E100" s="36">
        <v>357000</v>
      </c>
    </row>
    <row r="101" spans="1:5" ht="15">
      <c r="A101" s="11" t="s">
        <v>101</v>
      </c>
      <c r="B101" s="36"/>
      <c r="C101" s="36">
        <v>12258410.716666665</v>
      </c>
      <c r="D101" s="36">
        <v>1778971</v>
      </c>
      <c r="E101" s="36">
        <v>14037381.716666665</v>
      </c>
    </row>
    <row r="102" spans="1:5" ht="15">
      <c r="A102" s="16" t="s">
        <v>147</v>
      </c>
      <c r="B102" s="36"/>
      <c r="C102" s="36">
        <v>357000</v>
      </c>
      <c r="D102" s="36"/>
      <c r="E102" s="36">
        <v>357000</v>
      </c>
    </row>
    <row r="103" spans="1:5" ht="15">
      <c r="A103" s="30" t="s">
        <v>33</v>
      </c>
      <c r="B103" s="36"/>
      <c r="C103" s="36">
        <v>357000</v>
      </c>
      <c r="D103" s="36"/>
      <c r="E103" s="36">
        <v>357000</v>
      </c>
    </row>
    <row r="104" spans="1:5" ht="15">
      <c r="A104" s="16" t="s">
        <v>139</v>
      </c>
      <c r="B104" s="36"/>
      <c r="C104" s="36">
        <v>1309000</v>
      </c>
      <c r="D104" s="36"/>
      <c r="E104" s="36">
        <v>1309000</v>
      </c>
    </row>
    <row r="105" spans="1:5" ht="15">
      <c r="A105" s="30" t="s">
        <v>118</v>
      </c>
      <c r="B105" s="36"/>
      <c r="C105" s="36">
        <v>595000</v>
      </c>
      <c r="D105" s="36"/>
      <c r="E105" s="36">
        <v>595000</v>
      </c>
    </row>
    <row r="106" spans="1:5" ht="15">
      <c r="A106" s="30" t="s">
        <v>33</v>
      </c>
      <c r="B106" s="36"/>
      <c r="C106" s="36">
        <v>714000</v>
      </c>
      <c r="D106" s="36"/>
      <c r="E106" s="36">
        <v>714000</v>
      </c>
    </row>
    <row r="107" spans="1:5" ht="15">
      <c r="A107" s="16" t="s">
        <v>126</v>
      </c>
      <c r="B107" s="36"/>
      <c r="C107" s="36">
        <v>10592410.716666665</v>
      </c>
      <c r="D107" s="36">
        <v>707971</v>
      </c>
      <c r="E107" s="36">
        <v>11300381.716666665</v>
      </c>
    </row>
    <row r="108" spans="1:5" ht="15">
      <c r="A108" s="30" t="s">
        <v>149</v>
      </c>
      <c r="B108" s="36"/>
      <c r="C108" s="36">
        <v>119515.26666666666</v>
      </c>
      <c r="D108" s="36"/>
      <c r="E108" s="36">
        <v>119515.26666666666</v>
      </c>
    </row>
    <row r="109" spans="1:5" ht="15">
      <c r="A109" s="30" t="s">
        <v>115</v>
      </c>
      <c r="B109" s="36"/>
      <c r="C109" s="36">
        <v>2750728</v>
      </c>
      <c r="D109" s="36"/>
      <c r="E109" s="36">
        <v>2750728</v>
      </c>
    </row>
    <row r="110" spans="1:5" ht="15">
      <c r="A110" s="30" t="s">
        <v>150</v>
      </c>
      <c r="B110" s="36"/>
      <c r="C110" s="36">
        <v>125777.2</v>
      </c>
      <c r="D110" s="36"/>
      <c r="E110" s="36">
        <v>125777.2</v>
      </c>
    </row>
    <row r="111" spans="1:5" ht="15">
      <c r="A111" s="30" t="s">
        <v>118</v>
      </c>
      <c r="B111" s="36"/>
      <c r="C111" s="36">
        <v>5313767.25</v>
      </c>
      <c r="D111" s="36">
        <v>707971</v>
      </c>
      <c r="E111" s="36">
        <v>6021738.25</v>
      </c>
    </row>
    <row r="112" spans="1:5" ht="15">
      <c r="A112" s="30" t="s">
        <v>166</v>
      </c>
      <c r="B112" s="36"/>
      <c r="C112" s="36">
        <v>506146.6666666667</v>
      </c>
      <c r="D112" s="36"/>
      <c r="E112" s="36">
        <v>506146.6666666667</v>
      </c>
    </row>
    <row r="113" spans="1:5" ht="15">
      <c r="A113" s="30" t="s">
        <v>165</v>
      </c>
      <c r="B113" s="36"/>
      <c r="C113" s="36">
        <v>506146.6666666667</v>
      </c>
      <c r="D113" s="36"/>
      <c r="E113" s="36">
        <v>506146.6666666667</v>
      </c>
    </row>
    <row r="114" spans="1:5" ht="15">
      <c r="A114" s="30" t="s">
        <v>151</v>
      </c>
      <c r="B114" s="36"/>
      <c r="C114" s="36">
        <v>100924</v>
      </c>
      <c r="D114" s="36"/>
      <c r="E114" s="36">
        <v>100924</v>
      </c>
    </row>
    <row r="115" spans="1:5" ht="15">
      <c r="A115" s="30" t="s">
        <v>123</v>
      </c>
      <c r="B115" s="36"/>
      <c r="C115" s="36">
        <v>1114624</v>
      </c>
      <c r="D115" s="36"/>
      <c r="E115" s="36">
        <v>1114624</v>
      </c>
    </row>
    <row r="116" spans="1:5" ht="15">
      <c r="A116" s="30" t="s">
        <v>152</v>
      </c>
      <c r="B116" s="36"/>
      <c r="C116" s="36">
        <v>54781.666666666664</v>
      </c>
      <c r="D116" s="36"/>
      <c r="E116" s="36">
        <v>54781.666666666664</v>
      </c>
    </row>
    <row r="117" spans="1:5" ht="15">
      <c r="A117" s="16" t="s">
        <v>178</v>
      </c>
      <c r="B117" s="36"/>
      <c r="C117" s="36"/>
      <c r="D117" s="36">
        <v>357000</v>
      </c>
      <c r="E117" s="36">
        <v>357000</v>
      </c>
    </row>
    <row r="118" spans="1:5" ht="15">
      <c r="A118" s="30" t="s">
        <v>33</v>
      </c>
      <c r="B118" s="36"/>
      <c r="C118" s="36"/>
      <c r="D118" s="36">
        <v>357000</v>
      </c>
      <c r="E118" s="36">
        <v>357000</v>
      </c>
    </row>
    <row r="119" spans="1:5" ht="15">
      <c r="A119" s="16" t="s">
        <v>181</v>
      </c>
      <c r="B119" s="36"/>
      <c r="C119" s="36"/>
      <c r="D119" s="36">
        <v>357000</v>
      </c>
      <c r="E119" s="36">
        <v>357000</v>
      </c>
    </row>
    <row r="120" spans="1:5" ht="15">
      <c r="A120" s="30" t="s">
        <v>33</v>
      </c>
      <c r="B120" s="36"/>
      <c r="C120" s="36"/>
      <c r="D120" s="36">
        <v>357000</v>
      </c>
      <c r="E120" s="36">
        <v>357000</v>
      </c>
    </row>
    <row r="121" spans="1:5" ht="15">
      <c r="A121" s="16" t="s">
        <v>190</v>
      </c>
      <c r="B121" s="36"/>
      <c r="C121" s="36"/>
      <c r="D121" s="36">
        <v>357000</v>
      </c>
      <c r="E121" s="36">
        <v>357000</v>
      </c>
    </row>
    <row r="122" spans="1:5" ht="15">
      <c r="A122" s="30" t="s">
        <v>33</v>
      </c>
      <c r="B122" s="36"/>
      <c r="C122" s="36"/>
      <c r="D122" s="36">
        <v>357000</v>
      </c>
      <c r="E122" s="36">
        <v>357000</v>
      </c>
    </row>
    <row r="123" spans="1:5" ht="15">
      <c r="A123" s="11" t="s">
        <v>104</v>
      </c>
      <c r="B123" s="36"/>
      <c r="C123" s="36">
        <v>3657872.8</v>
      </c>
      <c r="D123" s="36">
        <v>1064971</v>
      </c>
      <c r="E123" s="36">
        <v>4722843.800000001</v>
      </c>
    </row>
    <row r="124" spans="1:5" ht="15">
      <c r="A124" s="16" t="s">
        <v>126</v>
      </c>
      <c r="B124" s="36"/>
      <c r="C124" s="36">
        <v>3657872.8</v>
      </c>
      <c r="D124" s="36">
        <v>707971</v>
      </c>
      <c r="E124" s="36">
        <v>4365843.800000001</v>
      </c>
    </row>
    <row r="125" spans="1:5" ht="15">
      <c r="A125" s="30" t="s">
        <v>149</v>
      </c>
      <c r="B125" s="36"/>
      <c r="C125" s="36">
        <v>119515.26666666666</v>
      </c>
      <c r="D125" s="36"/>
      <c r="E125" s="36">
        <v>119515.26666666666</v>
      </c>
    </row>
    <row r="126" spans="1:5" ht="15">
      <c r="A126" s="30" t="s">
        <v>114</v>
      </c>
      <c r="B126" s="36"/>
      <c r="C126" s="36">
        <v>2750728</v>
      </c>
      <c r="D126" s="36">
        <v>707971</v>
      </c>
      <c r="E126" s="36">
        <v>3458699</v>
      </c>
    </row>
    <row r="127" spans="1:5" ht="15">
      <c r="A127" s="30" t="s">
        <v>150</v>
      </c>
      <c r="B127" s="36"/>
      <c r="C127" s="36">
        <v>125777.2</v>
      </c>
      <c r="D127" s="36"/>
      <c r="E127" s="36">
        <v>125777.2</v>
      </c>
    </row>
    <row r="128" spans="1:5" ht="15">
      <c r="A128" s="30" t="s">
        <v>164</v>
      </c>
      <c r="B128" s="36"/>
      <c r="C128" s="36">
        <v>506146.6666666667</v>
      </c>
      <c r="D128" s="36"/>
      <c r="E128" s="36">
        <v>506146.6666666667</v>
      </c>
    </row>
    <row r="129" spans="1:5" ht="15">
      <c r="A129" s="30" t="s">
        <v>151</v>
      </c>
      <c r="B129" s="36"/>
      <c r="C129" s="36">
        <v>100924</v>
      </c>
      <c r="D129" s="36"/>
      <c r="E129" s="36">
        <v>100924</v>
      </c>
    </row>
    <row r="130" spans="1:5" ht="15">
      <c r="A130" s="30" t="s">
        <v>152</v>
      </c>
      <c r="B130" s="36"/>
      <c r="C130" s="36">
        <v>54781.666666666664</v>
      </c>
      <c r="D130" s="36"/>
      <c r="E130" s="36">
        <v>54781.666666666664</v>
      </c>
    </row>
    <row r="131" spans="1:5" ht="15">
      <c r="A131" s="16" t="s">
        <v>204</v>
      </c>
      <c r="B131" s="36"/>
      <c r="C131" s="36"/>
      <c r="D131" s="36">
        <v>357000</v>
      </c>
      <c r="E131" s="36">
        <v>357000</v>
      </c>
    </row>
    <row r="132" spans="1:5" ht="15">
      <c r="A132" s="30" t="s">
        <v>125</v>
      </c>
      <c r="B132" s="36"/>
      <c r="C132" s="36"/>
      <c r="D132" s="36">
        <v>357000</v>
      </c>
      <c r="E132" s="36">
        <v>357000</v>
      </c>
    </row>
    <row r="133" spans="1:5" ht="15">
      <c r="A133" s="11" t="s">
        <v>20</v>
      </c>
      <c r="B133" s="36">
        <v>357000</v>
      </c>
      <c r="C133" s="36">
        <v>2431534.8</v>
      </c>
      <c r="D133" s="36">
        <v>707971</v>
      </c>
      <c r="E133" s="36">
        <v>3496505.8</v>
      </c>
    </row>
    <row r="134" spans="1:5" ht="15">
      <c r="A134" s="16" t="s">
        <v>135</v>
      </c>
      <c r="B134" s="36">
        <v>357000</v>
      </c>
      <c r="C134" s="36">
        <v>357000</v>
      </c>
      <c r="D134" s="36"/>
      <c r="E134" s="36">
        <v>714000</v>
      </c>
    </row>
    <row r="135" spans="1:5" ht="15">
      <c r="A135" s="30" t="s">
        <v>33</v>
      </c>
      <c r="B135" s="36">
        <v>357000</v>
      </c>
      <c r="C135" s="36">
        <v>357000</v>
      </c>
      <c r="D135" s="36"/>
      <c r="E135" s="36">
        <v>714000</v>
      </c>
    </row>
    <row r="136" spans="1:5" ht="15">
      <c r="A136" s="16" t="s">
        <v>126</v>
      </c>
      <c r="B136" s="36"/>
      <c r="C136" s="36">
        <v>2074534.8</v>
      </c>
      <c r="D136" s="36">
        <v>707971</v>
      </c>
      <c r="E136" s="36">
        <v>2782505.8</v>
      </c>
    </row>
    <row r="137" spans="1:5" ht="15">
      <c r="A137" s="30" t="s">
        <v>149</v>
      </c>
      <c r="B137" s="36"/>
      <c r="C137" s="36">
        <v>119515.26666666666</v>
      </c>
      <c r="D137" s="36"/>
      <c r="E137" s="36">
        <v>119515.26666666666</v>
      </c>
    </row>
    <row r="138" spans="1:5" ht="15">
      <c r="A138" s="30" t="s">
        <v>150</v>
      </c>
      <c r="B138" s="36"/>
      <c r="C138" s="36">
        <v>125777.2</v>
      </c>
      <c r="D138" s="36"/>
      <c r="E138" s="36">
        <v>125777.2</v>
      </c>
    </row>
    <row r="139" spans="1:5" ht="15">
      <c r="A139" s="30" t="s">
        <v>167</v>
      </c>
      <c r="B139" s="36"/>
      <c r="C139" s="36">
        <v>506146.6666666667</v>
      </c>
      <c r="D139" s="36"/>
      <c r="E139" s="36">
        <v>506146.6666666667</v>
      </c>
    </row>
    <row r="140" spans="1:5" ht="15">
      <c r="A140" s="30" t="s">
        <v>116</v>
      </c>
      <c r="B140" s="36"/>
      <c r="C140" s="36">
        <v>567630</v>
      </c>
      <c r="D140" s="36"/>
      <c r="E140" s="36">
        <v>567630</v>
      </c>
    </row>
    <row r="141" spans="1:5" ht="15">
      <c r="A141" s="30" t="s">
        <v>151</v>
      </c>
      <c r="B141" s="36"/>
      <c r="C141" s="36">
        <v>100924</v>
      </c>
      <c r="D141" s="36"/>
      <c r="E141" s="36">
        <v>100924</v>
      </c>
    </row>
    <row r="142" spans="1:5" ht="15">
      <c r="A142" s="30" t="s">
        <v>117</v>
      </c>
      <c r="B142" s="36"/>
      <c r="C142" s="36">
        <v>599760</v>
      </c>
      <c r="D142" s="36"/>
      <c r="E142" s="36">
        <v>599760</v>
      </c>
    </row>
    <row r="143" spans="1:5" ht="15">
      <c r="A143" s="30" t="s">
        <v>152</v>
      </c>
      <c r="B143" s="36"/>
      <c r="C143" s="36">
        <v>54781.666666666664</v>
      </c>
      <c r="D143" s="36"/>
      <c r="E143" s="36">
        <v>54781.666666666664</v>
      </c>
    </row>
    <row r="144" spans="1:5" ht="15">
      <c r="A144" s="30" t="s">
        <v>219</v>
      </c>
      <c r="B144" s="36"/>
      <c r="C144" s="36"/>
      <c r="D144" s="36">
        <v>707971</v>
      </c>
      <c r="E144" s="36">
        <v>707971</v>
      </c>
    </row>
    <row r="145" spans="1:5" ht="15">
      <c r="A145" s="11" t="s">
        <v>17</v>
      </c>
      <c r="B145" s="36">
        <v>691152</v>
      </c>
      <c r="C145" s="36">
        <v>4520069.8</v>
      </c>
      <c r="D145" s="36">
        <v>1421971</v>
      </c>
      <c r="E145" s="36">
        <v>6633192.8</v>
      </c>
    </row>
    <row r="146" spans="1:5" ht="15">
      <c r="A146" s="16" t="s">
        <v>137</v>
      </c>
      <c r="B146" s="36">
        <v>334152</v>
      </c>
      <c r="C146" s="36">
        <v>334152</v>
      </c>
      <c r="D146" s="36"/>
      <c r="E146" s="36">
        <v>668304</v>
      </c>
    </row>
    <row r="147" spans="1:5" ht="15">
      <c r="A147" s="30" t="s">
        <v>57</v>
      </c>
      <c r="B147" s="36">
        <v>334152</v>
      </c>
      <c r="C147" s="36">
        <v>334152</v>
      </c>
      <c r="D147" s="36"/>
      <c r="E147" s="36">
        <v>668304</v>
      </c>
    </row>
    <row r="148" spans="1:5" ht="15">
      <c r="A148" s="16" t="s">
        <v>136</v>
      </c>
      <c r="B148" s="36">
        <v>357000</v>
      </c>
      <c r="C148" s="36">
        <v>714000</v>
      </c>
      <c r="D148" s="36"/>
      <c r="E148" s="36">
        <v>1071000</v>
      </c>
    </row>
    <row r="149" spans="1:5" ht="15">
      <c r="A149" s="30" t="s">
        <v>33</v>
      </c>
      <c r="B149" s="36">
        <v>357000</v>
      </c>
      <c r="C149" s="36">
        <v>714000</v>
      </c>
      <c r="D149" s="36"/>
      <c r="E149" s="36">
        <v>1071000</v>
      </c>
    </row>
    <row r="150" spans="1:5" ht="15">
      <c r="A150" s="16" t="s">
        <v>126</v>
      </c>
      <c r="B150" s="36"/>
      <c r="C150" s="36">
        <v>3471917.8</v>
      </c>
      <c r="D150" s="36">
        <v>707971</v>
      </c>
      <c r="E150" s="36">
        <v>4179888.8</v>
      </c>
    </row>
    <row r="151" spans="1:5" ht="15">
      <c r="A151" s="30" t="s">
        <v>149</v>
      </c>
      <c r="B151" s="36"/>
      <c r="C151" s="36">
        <v>119515.26666666666</v>
      </c>
      <c r="D151" s="36"/>
      <c r="E151" s="36">
        <v>119515.26666666666</v>
      </c>
    </row>
    <row r="152" spans="1:5" ht="15">
      <c r="A152" s="30" t="s">
        <v>150</v>
      </c>
      <c r="B152" s="36"/>
      <c r="C152" s="36">
        <v>125777.2</v>
      </c>
      <c r="D152" s="36"/>
      <c r="E152" s="36">
        <v>125777.2</v>
      </c>
    </row>
    <row r="153" spans="1:5" ht="15">
      <c r="A153" s="30" t="s">
        <v>161</v>
      </c>
      <c r="B153" s="36"/>
      <c r="C153" s="36">
        <v>506146.6666666667</v>
      </c>
      <c r="D153" s="36"/>
      <c r="E153" s="36">
        <v>506146.6666666667</v>
      </c>
    </row>
    <row r="154" spans="1:5" ht="15">
      <c r="A154" s="30" t="s">
        <v>57</v>
      </c>
      <c r="B154" s="36"/>
      <c r="C154" s="36">
        <v>2564773</v>
      </c>
      <c r="D154" s="36">
        <v>707971</v>
      </c>
      <c r="E154" s="36">
        <v>3272744</v>
      </c>
    </row>
    <row r="155" spans="1:5" ht="15">
      <c r="A155" s="30" t="s">
        <v>151</v>
      </c>
      <c r="B155" s="36"/>
      <c r="C155" s="36">
        <v>100924</v>
      </c>
      <c r="D155" s="36"/>
      <c r="E155" s="36">
        <v>100924</v>
      </c>
    </row>
    <row r="156" spans="1:5" ht="15">
      <c r="A156" s="30" t="s">
        <v>152</v>
      </c>
      <c r="B156" s="36"/>
      <c r="C156" s="36">
        <v>54781.666666666664</v>
      </c>
      <c r="D156" s="36"/>
      <c r="E156" s="36">
        <v>54781.666666666664</v>
      </c>
    </row>
    <row r="157" spans="1:5" ht="15">
      <c r="A157" s="16" t="s">
        <v>177</v>
      </c>
      <c r="B157" s="36"/>
      <c r="C157" s="36"/>
      <c r="D157" s="36">
        <v>357000</v>
      </c>
      <c r="E157" s="36">
        <v>357000</v>
      </c>
    </row>
    <row r="158" spans="1:5" ht="15">
      <c r="A158" s="30" t="s">
        <v>33</v>
      </c>
      <c r="B158" s="36"/>
      <c r="C158" s="36"/>
      <c r="D158" s="36">
        <v>357000</v>
      </c>
      <c r="E158" s="36">
        <v>357000</v>
      </c>
    </row>
    <row r="159" spans="1:5" ht="15">
      <c r="A159" s="16" t="s">
        <v>184</v>
      </c>
      <c r="B159" s="36"/>
      <c r="C159" s="36"/>
      <c r="D159" s="36">
        <v>357000</v>
      </c>
      <c r="E159" s="36">
        <v>357000</v>
      </c>
    </row>
    <row r="160" spans="1:5" ht="15">
      <c r="A160" s="30" t="s">
        <v>33</v>
      </c>
      <c r="B160" s="36"/>
      <c r="C160" s="36"/>
      <c r="D160" s="36">
        <v>357000</v>
      </c>
      <c r="E160" s="36">
        <v>357000</v>
      </c>
    </row>
    <row r="161" spans="1:5" ht="15">
      <c r="A161" s="11" t="s">
        <v>18</v>
      </c>
      <c r="B161" s="36">
        <v>519335.52</v>
      </c>
      <c r="C161" s="36">
        <v>6528357.800000001</v>
      </c>
      <c r="D161" s="36"/>
      <c r="E161" s="36">
        <v>7047693.32</v>
      </c>
    </row>
    <row r="162" spans="1:5" ht="15">
      <c r="A162" s="16" t="s">
        <v>146</v>
      </c>
      <c r="B162" s="36"/>
      <c r="C162" s="36">
        <v>357000</v>
      </c>
      <c r="D162" s="36"/>
      <c r="E162" s="36">
        <v>357000</v>
      </c>
    </row>
    <row r="163" spans="1:5" ht="15">
      <c r="A163" s="30" t="s">
        <v>33</v>
      </c>
      <c r="B163" s="36"/>
      <c r="C163" s="36">
        <v>357000</v>
      </c>
      <c r="D163" s="36"/>
      <c r="E163" s="36">
        <v>357000</v>
      </c>
    </row>
    <row r="164" spans="1:5" ht="15">
      <c r="A164" s="16" t="s">
        <v>126</v>
      </c>
      <c r="B164" s="36">
        <v>519335.52</v>
      </c>
      <c r="C164" s="36">
        <v>6171357.800000001</v>
      </c>
      <c r="D164" s="36"/>
      <c r="E164" s="36">
        <v>6690693.32</v>
      </c>
    </row>
    <row r="165" spans="1:5" ht="15">
      <c r="A165" s="30" t="s">
        <v>149</v>
      </c>
      <c r="B165" s="36"/>
      <c r="C165" s="36">
        <v>119515.26666666666</v>
      </c>
      <c r="D165" s="36"/>
      <c r="E165" s="36">
        <v>119515.26666666666</v>
      </c>
    </row>
    <row r="166" spans="1:5" ht="15">
      <c r="A166" s="30" t="s">
        <v>150</v>
      </c>
      <c r="B166" s="36"/>
      <c r="C166" s="36">
        <v>125777.2</v>
      </c>
      <c r="D166" s="36"/>
      <c r="E166" s="36">
        <v>125777.2</v>
      </c>
    </row>
    <row r="167" spans="1:5" ht="15">
      <c r="A167" s="30" t="s">
        <v>55</v>
      </c>
      <c r="B167" s="36">
        <v>259667.52</v>
      </c>
      <c r="C167" s="36"/>
      <c r="D167" s="36"/>
      <c r="E167" s="36">
        <v>259667.52</v>
      </c>
    </row>
    <row r="168" spans="1:5" ht="15">
      <c r="A168" s="30" t="s">
        <v>111</v>
      </c>
      <c r="B168" s="36"/>
      <c r="C168" s="36">
        <v>4543492</v>
      </c>
      <c r="D168" s="36"/>
      <c r="E168" s="36">
        <v>4543492</v>
      </c>
    </row>
    <row r="169" spans="1:5" ht="15">
      <c r="A169" s="30" t="s">
        <v>160</v>
      </c>
      <c r="B169" s="36"/>
      <c r="C169" s="36">
        <v>506146.6666666667</v>
      </c>
      <c r="D169" s="36"/>
      <c r="E169" s="36">
        <v>506146.6666666667</v>
      </c>
    </row>
    <row r="170" spans="1:5" ht="15">
      <c r="A170" s="30" t="s">
        <v>121</v>
      </c>
      <c r="B170" s="36"/>
      <c r="C170" s="36">
        <v>720721</v>
      </c>
      <c r="D170" s="36"/>
      <c r="E170" s="36">
        <v>720721</v>
      </c>
    </row>
    <row r="171" spans="1:5" ht="15">
      <c r="A171" s="30" t="s">
        <v>151</v>
      </c>
      <c r="B171" s="36"/>
      <c r="C171" s="36">
        <v>100924</v>
      </c>
      <c r="D171" s="36"/>
      <c r="E171" s="36">
        <v>100924</v>
      </c>
    </row>
    <row r="172" spans="1:5" ht="15">
      <c r="A172" s="30" t="s">
        <v>18</v>
      </c>
      <c r="B172" s="36">
        <v>259668</v>
      </c>
      <c r="C172" s="36"/>
      <c r="D172" s="36"/>
      <c r="E172" s="36">
        <v>259668</v>
      </c>
    </row>
    <row r="173" spans="1:5" ht="15">
      <c r="A173" s="30" t="s">
        <v>152</v>
      </c>
      <c r="B173" s="36"/>
      <c r="C173" s="36">
        <v>54781.666666666664</v>
      </c>
      <c r="D173" s="36"/>
      <c r="E173" s="36">
        <v>54781.666666666664</v>
      </c>
    </row>
    <row r="174" spans="1:5" ht="15">
      <c r="A174" s="11" t="s">
        <v>32</v>
      </c>
      <c r="B174" s="36">
        <v>562921</v>
      </c>
      <c r="C174" s="36">
        <v>6884268.8</v>
      </c>
      <c r="D174" s="36">
        <v>357000</v>
      </c>
      <c r="E174" s="36">
        <v>7804189.8</v>
      </c>
    </row>
    <row r="175" spans="1:5" ht="15">
      <c r="A175" s="16" t="s">
        <v>84</v>
      </c>
      <c r="B175" s="36"/>
      <c r="C175" s="36"/>
      <c r="D175" s="36">
        <v>357000</v>
      </c>
      <c r="E175" s="36">
        <v>357000</v>
      </c>
    </row>
    <row r="176" spans="1:5" ht="15">
      <c r="A176" s="30" t="s">
        <v>33</v>
      </c>
      <c r="B176" s="36"/>
      <c r="C176" s="36"/>
      <c r="D176" s="36">
        <v>357000</v>
      </c>
      <c r="E176" s="36">
        <v>357000</v>
      </c>
    </row>
    <row r="177" spans="1:5" ht="15">
      <c r="A177" s="16" t="s">
        <v>138</v>
      </c>
      <c r="B177" s="36"/>
      <c r="C177" s="36">
        <v>595000</v>
      </c>
      <c r="D177" s="36"/>
      <c r="E177" s="36">
        <v>595000</v>
      </c>
    </row>
    <row r="178" spans="1:5" ht="15">
      <c r="A178" s="30" t="s">
        <v>58</v>
      </c>
      <c r="B178" s="36"/>
      <c r="C178" s="36">
        <v>595000</v>
      </c>
      <c r="D178" s="36"/>
      <c r="E178" s="36">
        <v>595000</v>
      </c>
    </row>
    <row r="179" spans="1:5" ht="15">
      <c r="A179" s="16" t="s">
        <v>126</v>
      </c>
      <c r="B179" s="36">
        <v>562921</v>
      </c>
      <c r="C179" s="36">
        <v>6289268.8</v>
      </c>
      <c r="D179" s="36"/>
      <c r="E179" s="36">
        <v>6852189.8</v>
      </c>
    </row>
    <row r="180" spans="1:5" ht="15">
      <c r="A180" s="30" t="s">
        <v>149</v>
      </c>
      <c r="B180" s="36"/>
      <c r="C180" s="36">
        <v>119515.26666666666</v>
      </c>
      <c r="D180" s="36"/>
      <c r="E180" s="36">
        <v>119515.26666666666</v>
      </c>
    </row>
    <row r="181" spans="1:5" ht="15">
      <c r="A181" s="30" t="s">
        <v>150</v>
      </c>
      <c r="B181" s="36"/>
      <c r="C181" s="36">
        <v>125777.2</v>
      </c>
      <c r="D181" s="36"/>
      <c r="E181" s="36">
        <v>125777.2</v>
      </c>
    </row>
    <row r="182" spans="1:5" ht="15">
      <c r="A182" s="30" t="s">
        <v>154</v>
      </c>
      <c r="B182" s="36"/>
      <c r="C182" s="36">
        <v>506146.6666666667</v>
      </c>
      <c r="D182" s="36"/>
      <c r="E182" s="36">
        <v>506146.6666666667</v>
      </c>
    </row>
    <row r="183" spans="1:5" ht="15">
      <c r="A183" s="30" t="s">
        <v>58</v>
      </c>
      <c r="B183" s="36"/>
      <c r="C183" s="36">
        <v>2449999</v>
      </c>
      <c r="D183" s="36"/>
      <c r="E183" s="36">
        <v>2449999</v>
      </c>
    </row>
    <row r="184" spans="1:5" ht="15">
      <c r="A184" s="30" t="s">
        <v>151</v>
      </c>
      <c r="B184" s="36"/>
      <c r="C184" s="36">
        <v>100924</v>
      </c>
      <c r="D184" s="36"/>
      <c r="E184" s="36">
        <v>100924</v>
      </c>
    </row>
    <row r="185" spans="1:5" ht="15">
      <c r="A185" s="30" t="s">
        <v>53</v>
      </c>
      <c r="B185" s="36">
        <v>562921</v>
      </c>
      <c r="C185" s="36">
        <v>2932125</v>
      </c>
      <c r="D185" s="36"/>
      <c r="E185" s="36">
        <v>3495046</v>
      </c>
    </row>
    <row r="186" spans="1:5" ht="15">
      <c r="A186" s="30" t="s">
        <v>152</v>
      </c>
      <c r="B186" s="36"/>
      <c r="C186" s="36">
        <v>54781.666666666664</v>
      </c>
      <c r="D186" s="36"/>
      <c r="E186" s="36">
        <v>54781.666666666664</v>
      </c>
    </row>
    <row r="187" spans="1:5" ht="15">
      <c r="A187" s="11" t="s">
        <v>106</v>
      </c>
      <c r="B187" s="36"/>
      <c r="C187" s="36">
        <v>8810582.469999999</v>
      </c>
      <c r="D187" s="36">
        <v>1064971</v>
      </c>
      <c r="E187" s="36">
        <v>9875553.469999999</v>
      </c>
    </row>
    <row r="188" spans="1:5" ht="15">
      <c r="A188" s="16" t="s">
        <v>126</v>
      </c>
      <c r="B188" s="36"/>
      <c r="C188" s="36">
        <v>8810582.469999999</v>
      </c>
      <c r="D188" s="36">
        <v>318313</v>
      </c>
      <c r="E188" s="36">
        <v>9128895.469999999</v>
      </c>
    </row>
    <row r="189" spans="1:5" ht="15">
      <c r="A189" s="30" t="s">
        <v>149</v>
      </c>
      <c r="B189" s="36"/>
      <c r="C189" s="36">
        <v>119515.26666666666</v>
      </c>
      <c r="D189" s="36"/>
      <c r="E189" s="36">
        <v>119515.26666666666</v>
      </c>
    </row>
    <row r="190" spans="1:5" ht="15">
      <c r="A190" s="30" t="s">
        <v>150</v>
      </c>
      <c r="B190" s="36"/>
      <c r="C190" s="36">
        <v>125777.2</v>
      </c>
      <c r="D190" s="36"/>
      <c r="E190" s="36">
        <v>125777.2</v>
      </c>
    </row>
    <row r="191" spans="1:5" ht="15">
      <c r="A191" s="30" t="s">
        <v>158</v>
      </c>
      <c r="B191" s="36"/>
      <c r="C191" s="36">
        <v>506146.6666666667</v>
      </c>
      <c r="D191" s="36"/>
      <c r="E191" s="36">
        <v>506146.6666666667</v>
      </c>
    </row>
    <row r="192" spans="1:5" ht="15">
      <c r="A192" s="30" t="s">
        <v>120</v>
      </c>
      <c r="B192" s="36"/>
      <c r="C192" s="36">
        <v>2342338</v>
      </c>
      <c r="D192" s="36"/>
      <c r="E192" s="36">
        <v>2342338</v>
      </c>
    </row>
    <row r="193" spans="1:5" ht="15">
      <c r="A193" s="30" t="s">
        <v>151</v>
      </c>
      <c r="B193" s="36"/>
      <c r="C193" s="36">
        <v>100924</v>
      </c>
      <c r="D193" s="36"/>
      <c r="E193" s="36">
        <v>100924</v>
      </c>
    </row>
    <row r="194" spans="1:5" ht="15">
      <c r="A194" s="30" t="s">
        <v>119</v>
      </c>
      <c r="B194" s="36"/>
      <c r="C194" s="36">
        <v>5561099.67</v>
      </c>
      <c r="D194" s="36"/>
      <c r="E194" s="36">
        <v>5561099.67</v>
      </c>
    </row>
    <row r="195" spans="1:5" ht="15">
      <c r="A195" s="30" t="s">
        <v>152</v>
      </c>
      <c r="B195" s="36"/>
      <c r="C195" s="36">
        <v>54781.666666666664</v>
      </c>
      <c r="D195" s="36"/>
      <c r="E195" s="36">
        <v>54781.666666666664</v>
      </c>
    </row>
    <row r="196" spans="1:5" ht="15">
      <c r="A196" s="30" t="s">
        <v>222</v>
      </c>
      <c r="B196" s="36"/>
      <c r="C196" s="36"/>
      <c r="D196" s="36">
        <v>318313</v>
      </c>
      <c r="E196" s="36">
        <v>318313</v>
      </c>
    </row>
    <row r="197" spans="1:5" ht="15">
      <c r="A197" s="16" t="s">
        <v>227</v>
      </c>
      <c r="B197" s="36"/>
      <c r="C197" s="36"/>
      <c r="D197" s="36">
        <v>389658</v>
      </c>
      <c r="E197" s="36">
        <v>389658</v>
      </c>
    </row>
    <row r="198" spans="1:5" ht="15">
      <c r="A198" s="30" t="s">
        <v>222</v>
      </c>
      <c r="B198" s="36"/>
      <c r="C198" s="36"/>
      <c r="D198" s="36">
        <v>389658</v>
      </c>
      <c r="E198" s="36">
        <v>389658</v>
      </c>
    </row>
    <row r="199" spans="1:5" ht="15">
      <c r="A199" s="16" t="s">
        <v>188</v>
      </c>
      <c r="B199" s="36"/>
      <c r="C199" s="36"/>
      <c r="D199" s="36">
        <v>357000</v>
      </c>
      <c r="E199" s="36">
        <v>357000</v>
      </c>
    </row>
    <row r="200" spans="1:5" ht="15">
      <c r="A200" s="30" t="s">
        <v>33</v>
      </c>
      <c r="B200" s="36"/>
      <c r="C200" s="36"/>
      <c r="D200" s="36">
        <v>357000</v>
      </c>
      <c r="E200" s="36">
        <v>357000</v>
      </c>
    </row>
    <row r="201" spans="1:5" ht="15">
      <c r="A201" s="11" t="s">
        <v>29</v>
      </c>
      <c r="B201" s="36">
        <v>4215281.79</v>
      </c>
      <c r="C201" s="36">
        <v>80323117.77</v>
      </c>
      <c r="D201" s="36">
        <v>17100126.36</v>
      </c>
      <c r="E201" s="36">
        <v>101638525.92000005</v>
      </c>
    </row>
    <row r="202" spans="2:4" ht="15">
      <c r="B202"/>
      <c r="C202"/>
      <c r="D202"/>
    </row>
    <row r="203" spans="2:4" ht="15">
      <c r="B203"/>
      <c r="C203"/>
      <c r="D203"/>
    </row>
    <row r="204" spans="2:4" ht="15">
      <c r="B204"/>
      <c r="C204"/>
      <c r="D204"/>
    </row>
    <row r="205" spans="2:4" ht="15">
      <c r="B205"/>
      <c r="C205"/>
      <c r="D205"/>
    </row>
    <row r="206" spans="2:4" ht="15">
      <c r="B206"/>
      <c r="C206"/>
      <c r="D206"/>
    </row>
    <row r="207" spans="2:4" ht="15">
      <c r="B207"/>
      <c r="C207"/>
      <c r="D207"/>
    </row>
    <row r="208" spans="2:4" ht="15">
      <c r="B208"/>
      <c r="C208"/>
      <c r="D208"/>
    </row>
    <row r="209" spans="2:4" ht="15">
      <c r="B209"/>
      <c r="C209"/>
      <c r="D209"/>
    </row>
    <row r="210" spans="2:4" ht="15">
      <c r="B210"/>
      <c r="C210"/>
      <c r="D210"/>
    </row>
    <row r="211" spans="2:4" ht="15">
      <c r="B211"/>
      <c r="C211"/>
      <c r="D211"/>
    </row>
    <row r="212" spans="2:4" ht="15">
      <c r="B212"/>
      <c r="C212"/>
      <c r="D212"/>
    </row>
    <row r="213" spans="2:4" ht="15">
      <c r="B213"/>
      <c r="C213"/>
      <c r="D213"/>
    </row>
    <row r="214" spans="2:4" ht="15">
      <c r="B214"/>
      <c r="C214"/>
      <c r="D214"/>
    </row>
    <row r="215" spans="2:4" ht="15">
      <c r="B215"/>
      <c r="C215"/>
      <c r="D215"/>
    </row>
    <row r="216" spans="2:4" ht="15">
      <c r="B216"/>
      <c r="C216"/>
      <c r="D216"/>
    </row>
    <row r="217" spans="2:4" ht="15">
      <c r="B217"/>
      <c r="C217"/>
      <c r="D217"/>
    </row>
    <row r="218" spans="2:4" ht="15">
      <c r="B218"/>
      <c r="C218"/>
      <c r="D218"/>
    </row>
    <row r="219" spans="2:4" ht="15">
      <c r="B219"/>
      <c r="C219"/>
      <c r="D219"/>
    </row>
    <row r="220" spans="2:4" ht="15">
      <c r="B220"/>
      <c r="C220"/>
      <c r="D220"/>
    </row>
    <row r="221" spans="2:4" ht="15">
      <c r="B221"/>
      <c r="C221"/>
      <c r="D221"/>
    </row>
    <row r="222" spans="2:4" ht="15">
      <c r="B222"/>
      <c r="C222"/>
      <c r="D222"/>
    </row>
    <row r="223" spans="2:4" ht="15">
      <c r="B223"/>
      <c r="C223"/>
      <c r="D223"/>
    </row>
    <row r="224" spans="2:4" ht="15">
      <c r="B224"/>
      <c r="C224"/>
      <c r="D224"/>
    </row>
    <row r="225" spans="2:4" ht="15">
      <c r="B225"/>
      <c r="C225"/>
      <c r="D225"/>
    </row>
    <row r="226" spans="2:4" ht="15">
      <c r="B226"/>
      <c r="C226"/>
      <c r="D226"/>
    </row>
    <row r="227" spans="2:4" ht="15">
      <c r="B227"/>
      <c r="C227"/>
      <c r="D227"/>
    </row>
    <row r="228" spans="2:4" ht="15">
      <c r="B228"/>
      <c r="C228"/>
      <c r="D228"/>
    </row>
    <row r="229" spans="2:4" ht="15">
      <c r="B229"/>
      <c r="C229"/>
      <c r="D229"/>
    </row>
    <row r="230" spans="2:4" ht="15">
      <c r="B230"/>
      <c r="C230"/>
      <c r="D230"/>
    </row>
    <row r="231" spans="2:4" ht="15">
      <c r="B231"/>
      <c r="C231"/>
      <c r="D231"/>
    </row>
    <row r="232" spans="2:4" ht="15">
      <c r="B232"/>
      <c r="C232"/>
      <c r="D232"/>
    </row>
    <row r="233" spans="2:4" ht="15">
      <c r="B233"/>
      <c r="C233"/>
      <c r="D233"/>
    </row>
    <row r="234" spans="2:4" ht="15">
      <c r="B234"/>
      <c r="C234"/>
      <c r="D234"/>
    </row>
    <row r="235" spans="2:4" ht="15">
      <c r="B235"/>
      <c r="C235"/>
      <c r="D235"/>
    </row>
    <row r="236" spans="2:4" ht="15">
      <c r="B236"/>
      <c r="C236"/>
      <c r="D236"/>
    </row>
    <row r="237" spans="2:4" ht="15">
      <c r="B237"/>
      <c r="C237"/>
      <c r="D237"/>
    </row>
    <row r="238" spans="2:4" ht="15">
      <c r="B238"/>
      <c r="C238"/>
      <c r="D238"/>
    </row>
    <row r="239" spans="2:4" ht="15">
      <c r="B239"/>
      <c r="C239"/>
      <c r="D239"/>
    </row>
    <row r="240" spans="2:4" ht="15">
      <c r="B240"/>
      <c r="C240"/>
      <c r="D240"/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workbookViewId="0" topLeftCell="C270">
      <selection activeCell="J283" sqref="A267:J283"/>
    </sheetView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74.140625" style="6" customWidth="1"/>
    <col min="6" max="6" width="14.8515625" style="0" customWidth="1"/>
    <col min="7" max="7" width="14.57421875" style="0" bestFit="1" customWidth="1"/>
    <col min="8" max="8" width="13.00390625" style="0" bestFit="1" customWidth="1"/>
    <col min="9" max="9" width="18.421875" style="11" bestFit="1" customWidth="1"/>
    <col min="10" max="10" width="20.140625" style="0" bestFit="1" customWidth="1"/>
    <col min="248" max="248" width="15.7109375" style="0" customWidth="1"/>
    <col min="250" max="250" width="89.8515625" style="0" bestFit="1" customWidth="1"/>
    <col min="253" max="253" width="14.8515625" style="0" customWidth="1"/>
    <col min="254" max="254" width="14.57421875" style="0" bestFit="1" customWidth="1"/>
    <col min="255" max="255" width="13.00390625" style="0" bestFit="1" customWidth="1"/>
    <col min="258" max="258" width="14.28125" style="0" bestFit="1" customWidth="1"/>
    <col min="260" max="260" width="20.140625" style="0" bestFit="1" customWidth="1"/>
    <col min="261" max="261" width="16.28125" style="0" bestFit="1" customWidth="1"/>
    <col min="504" max="504" width="15.7109375" style="0" customWidth="1"/>
    <col min="506" max="506" width="89.8515625" style="0" bestFit="1" customWidth="1"/>
    <col min="509" max="509" width="14.8515625" style="0" customWidth="1"/>
    <col min="510" max="510" width="14.57421875" style="0" bestFit="1" customWidth="1"/>
    <col min="511" max="511" width="13.00390625" style="0" bestFit="1" customWidth="1"/>
    <col min="514" max="514" width="14.28125" style="0" bestFit="1" customWidth="1"/>
    <col min="516" max="516" width="20.140625" style="0" bestFit="1" customWidth="1"/>
    <col min="517" max="517" width="16.28125" style="0" bestFit="1" customWidth="1"/>
    <col min="760" max="760" width="15.7109375" style="0" customWidth="1"/>
    <col min="762" max="762" width="89.8515625" style="0" bestFit="1" customWidth="1"/>
    <col min="765" max="765" width="14.8515625" style="0" customWidth="1"/>
    <col min="766" max="766" width="14.57421875" style="0" bestFit="1" customWidth="1"/>
    <col min="767" max="767" width="13.00390625" style="0" bestFit="1" customWidth="1"/>
    <col min="770" max="770" width="14.28125" style="0" bestFit="1" customWidth="1"/>
    <col min="772" max="772" width="20.140625" style="0" bestFit="1" customWidth="1"/>
    <col min="773" max="773" width="16.28125" style="0" bestFit="1" customWidth="1"/>
    <col min="1016" max="1016" width="15.7109375" style="0" customWidth="1"/>
    <col min="1018" max="1018" width="89.8515625" style="0" bestFit="1" customWidth="1"/>
    <col min="1021" max="1021" width="14.8515625" style="0" customWidth="1"/>
    <col min="1022" max="1022" width="14.57421875" style="0" bestFit="1" customWidth="1"/>
    <col min="1023" max="1023" width="13.00390625" style="0" bestFit="1" customWidth="1"/>
    <col min="1026" max="1026" width="14.28125" style="0" bestFit="1" customWidth="1"/>
    <col min="1028" max="1028" width="20.140625" style="0" bestFit="1" customWidth="1"/>
    <col min="1029" max="1029" width="16.28125" style="0" bestFit="1" customWidth="1"/>
    <col min="1272" max="1272" width="15.7109375" style="0" customWidth="1"/>
    <col min="1274" max="1274" width="89.8515625" style="0" bestFit="1" customWidth="1"/>
    <col min="1277" max="1277" width="14.8515625" style="0" customWidth="1"/>
    <col min="1278" max="1278" width="14.57421875" style="0" bestFit="1" customWidth="1"/>
    <col min="1279" max="1279" width="13.00390625" style="0" bestFit="1" customWidth="1"/>
    <col min="1282" max="1282" width="14.28125" style="0" bestFit="1" customWidth="1"/>
    <col min="1284" max="1284" width="20.140625" style="0" bestFit="1" customWidth="1"/>
    <col min="1285" max="1285" width="16.28125" style="0" bestFit="1" customWidth="1"/>
    <col min="1528" max="1528" width="15.7109375" style="0" customWidth="1"/>
    <col min="1530" max="1530" width="89.8515625" style="0" bestFit="1" customWidth="1"/>
    <col min="1533" max="1533" width="14.8515625" style="0" customWidth="1"/>
    <col min="1534" max="1534" width="14.57421875" style="0" bestFit="1" customWidth="1"/>
    <col min="1535" max="1535" width="13.00390625" style="0" bestFit="1" customWidth="1"/>
    <col min="1538" max="1538" width="14.28125" style="0" bestFit="1" customWidth="1"/>
    <col min="1540" max="1540" width="20.140625" style="0" bestFit="1" customWidth="1"/>
    <col min="1541" max="1541" width="16.28125" style="0" bestFit="1" customWidth="1"/>
    <col min="1784" max="1784" width="15.7109375" style="0" customWidth="1"/>
    <col min="1786" max="1786" width="89.8515625" style="0" bestFit="1" customWidth="1"/>
    <col min="1789" max="1789" width="14.8515625" style="0" customWidth="1"/>
    <col min="1790" max="1790" width="14.57421875" style="0" bestFit="1" customWidth="1"/>
    <col min="1791" max="1791" width="13.00390625" style="0" bestFit="1" customWidth="1"/>
    <col min="1794" max="1794" width="14.28125" style="0" bestFit="1" customWidth="1"/>
    <col min="1796" max="1796" width="20.140625" style="0" bestFit="1" customWidth="1"/>
    <col min="1797" max="1797" width="16.28125" style="0" bestFit="1" customWidth="1"/>
    <col min="2040" max="2040" width="15.7109375" style="0" customWidth="1"/>
    <col min="2042" max="2042" width="89.8515625" style="0" bestFit="1" customWidth="1"/>
    <col min="2045" max="2045" width="14.8515625" style="0" customWidth="1"/>
    <col min="2046" max="2046" width="14.57421875" style="0" bestFit="1" customWidth="1"/>
    <col min="2047" max="2047" width="13.00390625" style="0" bestFit="1" customWidth="1"/>
    <col min="2050" max="2050" width="14.28125" style="0" bestFit="1" customWidth="1"/>
    <col min="2052" max="2052" width="20.140625" style="0" bestFit="1" customWidth="1"/>
    <col min="2053" max="2053" width="16.28125" style="0" bestFit="1" customWidth="1"/>
    <col min="2296" max="2296" width="15.7109375" style="0" customWidth="1"/>
    <col min="2298" max="2298" width="89.8515625" style="0" bestFit="1" customWidth="1"/>
    <col min="2301" max="2301" width="14.8515625" style="0" customWidth="1"/>
    <col min="2302" max="2302" width="14.57421875" style="0" bestFit="1" customWidth="1"/>
    <col min="2303" max="2303" width="13.00390625" style="0" bestFit="1" customWidth="1"/>
    <col min="2306" max="2306" width="14.28125" style="0" bestFit="1" customWidth="1"/>
    <col min="2308" max="2308" width="20.140625" style="0" bestFit="1" customWidth="1"/>
    <col min="2309" max="2309" width="16.28125" style="0" bestFit="1" customWidth="1"/>
    <col min="2552" max="2552" width="15.7109375" style="0" customWidth="1"/>
    <col min="2554" max="2554" width="89.8515625" style="0" bestFit="1" customWidth="1"/>
    <col min="2557" max="2557" width="14.8515625" style="0" customWidth="1"/>
    <col min="2558" max="2558" width="14.57421875" style="0" bestFit="1" customWidth="1"/>
    <col min="2559" max="2559" width="13.00390625" style="0" bestFit="1" customWidth="1"/>
    <col min="2562" max="2562" width="14.28125" style="0" bestFit="1" customWidth="1"/>
    <col min="2564" max="2564" width="20.140625" style="0" bestFit="1" customWidth="1"/>
    <col min="2565" max="2565" width="16.28125" style="0" bestFit="1" customWidth="1"/>
    <col min="2808" max="2808" width="15.7109375" style="0" customWidth="1"/>
    <col min="2810" max="2810" width="89.8515625" style="0" bestFit="1" customWidth="1"/>
    <col min="2813" max="2813" width="14.8515625" style="0" customWidth="1"/>
    <col min="2814" max="2814" width="14.57421875" style="0" bestFit="1" customWidth="1"/>
    <col min="2815" max="2815" width="13.00390625" style="0" bestFit="1" customWidth="1"/>
    <col min="2818" max="2818" width="14.28125" style="0" bestFit="1" customWidth="1"/>
    <col min="2820" max="2820" width="20.140625" style="0" bestFit="1" customWidth="1"/>
    <col min="2821" max="2821" width="16.28125" style="0" bestFit="1" customWidth="1"/>
    <col min="3064" max="3064" width="15.7109375" style="0" customWidth="1"/>
    <col min="3066" max="3066" width="89.8515625" style="0" bestFit="1" customWidth="1"/>
    <col min="3069" max="3069" width="14.8515625" style="0" customWidth="1"/>
    <col min="3070" max="3070" width="14.57421875" style="0" bestFit="1" customWidth="1"/>
    <col min="3071" max="3071" width="13.00390625" style="0" bestFit="1" customWidth="1"/>
    <col min="3074" max="3074" width="14.28125" style="0" bestFit="1" customWidth="1"/>
    <col min="3076" max="3076" width="20.140625" style="0" bestFit="1" customWidth="1"/>
    <col min="3077" max="3077" width="16.28125" style="0" bestFit="1" customWidth="1"/>
    <col min="3320" max="3320" width="15.7109375" style="0" customWidth="1"/>
    <col min="3322" max="3322" width="89.8515625" style="0" bestFit="1" customWidth="1"/>
    <col min="3325" max="3325" width="14.8515625" style="0" customWidth="1"/>
    <col min="3326" max="3326" width="14.57421875" style="0" bestFit="1" customWidth="1"/>
    <col min="3327" max="3327" width="13.00390625" style="0" bestFit="1" customWidth="1"/>
    <col min="3330" max="3330" width="14.28125" style="0" bestFit="1" customWidth="1"/>
    <col min="3332" max="3332" width="20.140625" style="0" bestFit="1" customWidth="1"/>
    <col min="3333" max="3333" width="16.28125" style="0" bestFit="1" customWidth="1"/>
    <col min="3576" max="3576" width="15.7109375" style="0" customWidth="1"/>
    <col min="3578" max="3578" width="89.8515625" style="0" bestFit="1" customWidth="1"/>
    <col min="3581" max="3581" width="14.8515625" style="0" customWidth="1"/>
    <col min="3582" max="3582" width="14.57421875" style="0" bestFit="1" customWidth="1"/>
    <col min="3583" max="3583" width="13.00390625" style="0" bestFit="1" customWidth="1"/>
    <col min="3586" max="3586" width="14.28125" style="0" bestFit="1" customWidth="1"/>
    <col min="3588" max="3588" width="20.140625" style="0" bestFit="1" customWidth="1"/>
    <col min="3589" max="3589" width="16.28125" style="0" bestFit="1" customWidth="1"/>
    <col min="3832" max="3832" width="15.7109375" style="0" customWidth="1"/>
    <col min="3834" max="3834" width="89.8515625" style="0" bestFit="1" customWidth="1"/>
    <col min="3837" max="3837" width="14.8515625" style="0" customWidth="1"/>
    <col min="3838" max="3838" width="14.57421875" style="0" bestFit="1" customWidth="1"/>
    <col min="3839" max="3839" width="13.00390625" style="0" bestFit="1" customWidth="1"/>
    <col min="3842" max="3842" width="14.28125" style="0" bestFit="1" customWidth="1"/>
    <col min="3844" max="3844" width="20.140625" style="0" bestFit="1" customWidth="1"/>
    <col min="3845" max="3845" width="16.28125" style="0" bestFit="1" customWidth="1"/>
    <col min="4088" max="4088" width="15.7109375" style="0" customWidth="1"/>
    <col min="4090" max="4090" width="89.8515625" style="0" bestFit="1" customWidth="1"/>
    <col min="4093" max="4093" width="14.8515625" style="0" customWidth="1"/>
    <col min="4094" max="4094" width="14.57421875" style="0" bestFit="1" customWidth="1"/>
    <col min="4095" max="4095" width="13.00390625" style="0" bestFit="1" customWidth="1"/>
    <col min="4098" max="4098" width="14.28125" style="0" bestFit="1" customWidth="1"/>
    <col min="4100" max="4100" width="20.140625" style="0" bestFit="1" customWidth="1"/>
    <col min="4101" max="4101" width="16.28125" style="0" bestFit="1" customWidth="1"/>
    <col min="4344" max="4344" width="15.7109375" style="0" customWidth="1"/>
    <col min="4346" max="4346" width="89.8515625" style="0" bestFit="1" customWidth="1"/>
    <col min="4349" max="4349" width="14.8515625" style="0" customWidth="1"/>
    <col min="4350" max="4350" width="14.57421875" style="0" bestFit="1" customWidth="1"/>
    <col min="4351" max="4351" width="13.00390625" style="0" bestFit="1" customWidth="1"/>
    <col min="4354" max="4354" width="14.28125" style="0" bestFit="1" customWidth="1"/>
    <col min="4356" max="4356" width="20.140625" style="0" bestFit="1" customWidth="1"/>
    <col min="4357" max="4357" width="16.28125" style="0" bestFit="1" customWidth="1"/>
    <col min="4600" max="4600" width="15.7109375" style="0" customWidth="1"/>
    <col min="4602" max="4602" width="89.8515625" style="0" bestFit="1" customWidth="1"/>
    <col min="4605" max="4605" width="14.8515625" style="0" customWidth="1"/>
    <col min="4606" max="4606" width="14.57421875" style="0" bestFit="1" customWidth="1"/>
    <col min="4607" max="4607" width="13.00390625" style="0" bestFit="1" customWidth="1"/>
    <col min="4610" max="4610" width="14.28125" style="0" bestFit="1" customWidth="1"/>
    <col min="4612" max="4612" width="20.140625" style="0" bestFit="1" customWidth="1"/>
    <col min="4613" max="4613" width="16.28125" style="0" bestFit="1" customWidth="1"/>
    <col min="4856" max="4856" width="15.7109375" style="0" customWidth="1"/>
    <col min="4858" max="4858" width="89.8515625" style="0" bestFit="1" customWidth="1"/>
    <col min="4861" max="4861" width="14.8515625" style="0" customWidth="1"/>
    <col min="4862" max="4862" width="14.57421875" style="0" bestFit="1" customWidth="1"/>
    <col min="4863" max="4863" width="13.00390625" style="0" bestFit="1" customWidth="1"/>
    <col min="4866" max="4866" width="14.28125" style="0" bestFit="1" customWidth="1"/>
    <col min="4868" max="4868" width="20.140625" style="0" bestFit="1" customWidth="1"/>
    <col min="4869" max="4869" width="16.28125" style="0" bestFit="1" customWidth="1"/>
    <col min="5112" max="5112" width="15.7109375" style="0" customWidth="1"/>
    <col min="5114" max="5114" width="89.8515625" style="0" bestFit="1" customWidth="1"/>
    <col min="5117" max="5117" width="14.8515625" style="0" customWidth="1"/>
    <col min="5118" max="5118" width="14.57421875" style="0" bestFit="1" customWidth="1"/>
    <col min="5119" max="5119" width="13.00390625" style="0" bestFit="1" customWidth="1"/>
    <col min="5122" max="5122" width="14.28125" style="0" bestFit="1" customWidth="1"/>
    <col min="5124" max="5124" width="20.140625" style="0" bestFit="1" customWidth="1"/>
    <col min="5125" max="5125" width="16.28125" style="0" bestFit="1" customWidth="1"/>
    <col min="5368" max="5368" width="15.7109375" style="0" customWidth="1"/>
    <col min="5370" max="5370" width="89.8515625" style="0" bestFit="1" customWidth="1"/>
    <col min="5373" max="5373" width="14.8515625" style="0" customWidth="1"/>
    <col min="5374" max="5374" width="14.57421875" style="0" bestFit="1" customWidth="1"/>
    <col min="5375" max="5375" width="13.00390625" style="0" bestFit="1" customWidth="1"/>
    <col min="5378" max="5378" width="14.28125" style="0" bestFit="1" customWidth="1"/>
    <col min="5380" max="5380" width="20.140625" style="0" bestFit="1" customWidth="1"/>
    <col min="5381" max="5381" width="16.28125" style="0" bestFit="1" customWidth="1"/>
    <col min="5624" max="5624" width="15.7109375" style="0" customWidth="1"/>
    <col min="5626" max="5626" width="89.8515625" style="0" bestFit="1" customWidth="1"/>
    <col min="5629" max="5629" width="14.8515625" style="0" customWidth="1"/>
    <col min="5630" max="5630" width="14.57421875" style="0" bestFit="1" customWidth="1"/>
    <col min="5631" max="5631" width="13.00390625" style="0" bestFit="1" customWidth="1"/>
    <col min="5634" max="5634" width="14.28125" style="0" bestFit="1" customWidth="1"/>
    <col min="5636" max="5636" width="20.140625" style="0" bestFit="1" customWidth="1"/>
    <col min="5637" max="5637" width="16.28125" style="0" bestFit="1" customWidth="1"/>
    <col min="5880" max="5880" width="15.7109375" style="0" customWidth="1"/>
    <col min="5882" max="5882" width="89.8515625" style="0" bestFit="1" customWidth="1"/>
    <col min="5885" max="5885" width="14.8515625" style="0" customWidth="1"/>
    <col min="5886" max="5886" width="14.57421875" style="0" bestFit="1" customWidth="1"/>
    <col min="5887" max="5887" width="13.00390625" style="0" bestFit="1" customWidth="1"/>
    <col min="5890" max="5890" width="14.28125" style="0" bestFit="1" customWidth="1"/>
    <col min="5892" max="5892" width="20.140625" style="0" bestFit="1" customWidth="1"/>
    <col min="5893" max="5893" width="16.28125" style="0" bestFit="1" customWidth="1"/>
    <col min="6136" max="6136" width="15.7109375" style="0" customWidth="1"/>
    <col min="6138" max="6138" width="89.8515625" style="0" bestFit="1" customWidth="1"/>
    <col min="6141" max="6141" width="14.8515625" style="0" customWidth="1"/>
    <col min="6142" max="6142" width="14.57421875" style="0" bestFit="1" customWidth="1"/>
    <col min="6143" max="6143" width="13.00390625" style="0" bestFit="1" customWidth="1"/>
    <col min="6146" max="6146" width="14.28125" style="0" bestFit="1" customWidth="1"/>
    <col min="6148" max="6148" width="20.140625" style="0" bestFit="1" customWidth="1"/>
    <col min="6149" max="6149" width="16.28125" style="0" bestFit="1" customWidth="1"/>
    <col min="6392" max="6392" width="15.7109375" style="0" customWidth="1"/>
    <col min="6394" max="6394" width="89.8515625" style="0" bestFit="1" customWidth="1"/>
    <col min="6397" max="6397" width="14.8515625" style="0" customWidth="1"/>
    <col min="6398" max="6398" width="14.57421875" style="0" bestFit="1" customWidth="1"/>
    <col min="6399" max="6399" width="13.00390625" style="0" bestFit="1" customWidth="1"/>
    <col min="6402" max="6402" width="14.28125" style="0" bestFit="1" customWidth="1"/>
    <col min="6404" max="6404" width="20.140625" style="0" bestFit="1" customWidth="1"/>
    <col min="6405" max="6405" width="16.28125" style="0" bestFit="1" customWidth="1"/>
    <col min="6648" max="6648" width="15.7109375" style="0" customWidth="1"/>
    <col min="6650" max="6650" width="89.8515625" style="0" bestFit="1" customWidth="1"/>
    <col min="6653" max="6653" width="14.8515625" style="0" customWidth="1"/>
    <col min="6654" max="6654" width="14.57421875" style="0" bestFit="1" customWidth="1"/>
    <col min="6655" max="6655" width="13.00390625" style="0" bestFit="1" customWidth="1"/>
    <col min="6658" max="6658" width="14.28125" style="0" bestFit="1" customWidth="1"/>
    <col min="6660" max="6660" width="20.140625" style="0" bestFit="1" customWidth="1"/>
    <col min="6661" max="6661" width="16.28125" style="0" bestFit="1" customWidth="1"/>
    <col min="6904" max="6904" width="15.7109375" style="0" customWidth="1"/>
    <col min="6906" max="6906" width="89.8515625" style="0" bestFit="1" customWidth="1"/>
    <col min="6909" max="6909" width="14.8515625" style="0" customWidth="1"/>
    <col min="6910" max="6910" width="14.57421875" style="0" bestFit="1" customWidth="1"/>
    <col min="6911" max="6911" width="13.00390625" style="0" bestFit="1" customWidth="1"/>
    <col min="6914" max="6914" width="14.28125" style="0" bestFit="1" customWidth="1"/>
    <col min="6916" max="6916" width="20.140625" style="0" bestFit="1" customWidth="1"/>
    <col min="6917" max="6917" width="16.28125" style="0" bestFit="1" customWidth="1"/>
    <col min="7160" max="7160" width="15.7109375" style="0" customWidth="1"/>
    <col min="7162" max="7162" width="89.8515625" style="0" bestFit="1" customWidth="1"/>
    <col min="7165" max="7165" width="14.8515625" style="0" customWidth="1"/>
    <col min="7166" max="7166" width="14.57421875" style="0" bestFit="1" customWidth="1"/>
    <col min="7167" max="7167" width="13.00390625" style="0" bestFit="1" customWidth="1"/>
    <col min="7170" max="7170" width="14.28125" style="0" bestFit="1" customWidth="1"/>
    <col min="7172" max="7172" width="20.140625" style="0" bestFit="1" customWidth="1"/>
    <col min="7173" max="7173" width="16.28125" style="0" bestFit="1" customWidth="1"/>
    <col min="7416" max="7416" width="15.7109375" style="0" customWidth="1"/>
    <col min="7418" max="7418" width="89.8515625" style="0" bestFit="1" customWidth="1"/>
    <col min="7421" max="7421" width="14.8515625" style="0" customWidth="1"/>
    <col min="7422" max="7422" width="14.57421875" style="0" bestFit="1" customWidth="1"/>
    <col min="7423" max="7423" width="13.00390625" style="0" bestFit="1" customWidth="1"/>
    <col min="7426" max="7426" width="14.28125" style="0" bestFit="1" customWidth="1"/>
    <col min="7428" max="7428" width="20.140625" style="0" bestFit="1" customWidth="1"/>
    <col min="7429" max="7429" width="16.28125" style="0" bestFit="1" customWidth="1"/>
    <col min="7672" max="7672" width="15.7109375" style="0" customWidth="1"/>
    <col min="7674" max="7674" width="89.8515625" style="0" bestFit="1" customWidth="1"/>
    <col min="7677" max="7677" width="14.8515625" style="0" customWidth="1"/>
    <col min="7678" max="7678" width="14.57421875" style="0" bestFit="1" customWidth="1"/>
    <col min="7679" max="7679" width="13.00390625" style="0" bestFit="1" customWidth="1"/>
    <col min="7682" max="7682" width="14.28125" style="0" bestFit="1" customWidth="1"/>
    <col min="7684" max="7684" width="20.140625" style="0" bestFit="1" customWidth="1"/>
    <col min="7685" max="7685" width="16.28125" style="0" bestFit="1" customWidth="1"/>
    <col min="7928" max="7928" width="15.7109375" style="0" customWidth="1"/>
    <col min="7930" max="7930" width="89.8515625" style="0" bestFit="1" customWidth="1"/>
    <col min="7933" max="7933" width="14.8515625" style="0" customWidth="1"/>
    <col min="7934" max="7934" width="14.57421875" style="0" bestFit="1" customWidth="1"/>
    <col min="7935" max="7935" width="13.00390625" style="0" bestFit="1" customWidth="1"/>
    <col min="7938" max="7938" width="14.28125" style="0" bestFit="1" customWidth="1"/>
    <col min="7940" max="7940" width="20.140625" style="0" bestFit="1" customWidth="1"/>
    <col min="7941" max="7941" width="16.28125" style="0" bestFit="1" customWidth="1"/>
    <col min="8184" max="8184" width="15.7109375" style="0" customWidth="1"/>
    <col min="8186" max="8186" width="89.8515625" style="0" bestFit="1" customWidth="1"/>
    <col min="8189" max="8189" width="14.8515625" style="0" customWidth="1"/>
    <col min="8190" max="8190" width="14.57421875" style="0" bestFit="1" customWidth="1"/>
    <col min="8191" max="8191" width="13.00390625" style="0" bestFit="1" customWidth="1"/>
    <col min="8194" max="8194" width="14.28125" style="0" bestFit="1" customWidth="1"/>
    <col min="8196" max="8196" width="20.140625" style="0" bestFit="1" customWidth="1"/>
    <col min="8197" max="8197" width="16.28125" style="0" bestFit="1" customWidth="1"/>
    <col min="8440" max="8440" width="15.7109375" style="0" customWidth="1"/>
    <col min="8442" max="8442" width="89.8515625" style="0" bestFit="1" customWidth="1"/>
    <col min="8445" max="8445" width="14.8515625" style="0" customWidth="1"/>
    <col min="8446" max="8446" width="14.57421875" style="0" bestFit="1" customWidth="1"/>
    <col min="8447" max="8447" width="13.00390625" style="0" bestFit="1" customWidth="1"/>
    <col min="8450" max="8450" width="14.28125" style="0" bestFit="1" customWidth="1"/>
    <col min="8452" max="8452" width="20.140625" style="0" bestFit="1" customWidth="1"/>
    <col min="8453" max="8453" width="16.28125" style="0" bestFit="1" customWidth="1"/>
    <col min="8696" max="8696" width="15.7109375" style="0" customWidth="1"/>
    <col min="8698" max="8698" width="89.8515625" style="0" bestFit="1" customWidth="1"/>
    <col min="8701" max="8701" width="14.8515625" style="0" customWidth="1"/>
    <col min="8702" max="8702" width="14.57421875" style="0" bestFit="1" customWidth="1"/>
    <col min="8703" max="8703" width="13.00390625" style="0" bestFit="1" customWidth="1"/>
    <col min="8706" max="8706" width="14.28125" style="0" bestFit="1" customWidth="1"/>
    <col min="8708" max="8708" width="20.140625" style="0" bestFit="1" customWidth="1"/>
    <col min="8709" max="8709" width="16.28125" style="0" bestFit="1" customWidth="1"/>
    <col min="8952" max="8952" width="15.7109375" style="0" customWidth="1"/>
    <col min="8954" max="8954" width="89.8515625" style="0" bestFit="1" customWidth="1"/>
    <col min="8957" max="8957" width="14.8515625" style="0" customWidth="1"/>
    <col min="8958" max="8958" width="14.57421875" style="0" bestFit="1" customWidth="1"/>
    <col min="8959" max="8959" width="13.00390625" style="0" bestFit="1" customWidth="1"/>
    <col min="8962" max="8962" width="14.28125" style="0" bestFit="1" customWidth="1"/>
    <col min="8964" max="8964" width="20.140625" style="0" bestFit="1" customWidth="1"/>
    <col min="8965" max="8965" width="16.28125" style="0" bestFit="1" customWidth="1"/>
    <col min="9208" max="9208" width="15.7109375" style="0" customWidth="1"/>
    <col min="9210" max="9210" width="89.8515625" style="0" bestFit="1" customWidth="1"/>
    <col min="9213" max="9213" width="14.8515625" style="0" customWidth="1"/>
    <col min="9214" max="9214" width="14.57421875" style="0" bestFit="1" customWidth="1"/>
    <col min="9215" max="9215" width="13.00390625" style="0" bestFit="1" customWidth="1"/>
    <col min="9218" max="9218" width="14.28125" style="0" bestFit="1" customWidth="1"/>
    <col min="9220" max="9220" width="20.140625" style="0" bestFit="1" customWidth="1"/>
    <col min="9221" max="9221" width="16.28125" style="0" bestFit="1" customWidth="1"/>
    <col min="9464" max="9464" width="15.7109375" style="0" customWidth="1"/>
    <col min="9466" max="9466" width="89.8515625" style="0" bestFit="1" customWidth="1"/>
    <col min="9469" max="9469" width="14.8515625" style="0" customWidth="1"/>
    <col min="9470" max="9470" width="14.57421875" style="0" bestFit="1" customWidth="1"/>
    <col min="9471" max="9471" width="13.00390625" style="0" bestFit="1" customWidth="1"/>
    <col min="9474" max="9474" width="14.28125" style="0" bestFit="1" customWidth="1"/>
    <col min="9476" max="9476" width="20.140625" style="0" bestFit="1" customWidth="1"/>
    <col min="9477" max="9477" width="16.28125" style="0" bestFit="1" customWidth="1"/>
    <col min="9720" max="9720" width="15.7109375" style="0" customWidth="1"/>
    <col min="9722" max="9722" width="89.8515625" style="0" bestFit="1" customWidth="1"/>
    <col min="9725" max="9725" width="14.8515625" style="0" customWidth="1"/>
    <col min="9726" max="9726" width="14.57421875" style="0" bestFit="1" customWidth="1"/>
    <col min="9727" max="9727" width="13.00390625" style="0" bestFit="1" customWidth="1"/>
    <col min="9730" max="9730" width="14.28125" style="0" bestFit="1" customWidth="1"/>
    <col min="9732" max="9732" width="20.140625" style="0" bestFit="1" customWidth="1"/>
    <col min="9733" max="9733" width="16.28125" style="0" bestFit="1" customWidth="1"/>
    <col min="9976" max="9976" width="15.7109375" style="0" customWidth="1"/>
    <col min="9978" max="9978" width="89.8515625" style="0" bestFit="1" customWidth="1"/>
    <col min="9981" max="9981" width="14.8515625" style="0" customWidth="1"/>
    <col min="9982" max="9982" width="14.57421875" style="0" bestFit="1" customWidth="1"/>
    <col min="9983" max="9983" width="13.00390625" style="0" bestFit="1" customWidth="1"/>
    <col min="9986" max="9986" width="14.28125" style="0" bestFit="1" customWidth="1"/>
    <col min="9988" max="9988" width="20.140625" style="0" bestFit="1" customWidth="1"/>
    <col min="9989" max="9989" width="16.28125" style="0" bestFit="1" customWidth="1"/>
    <col min="10232" max="10232" width="15.7109375" style="0" customWidth="1"/>
    <col min="10234" max="10234" width="89.8515625" style="0" bestFit="1" customWidth="1"/>
    <col min="10237" max="10237" width="14.8515625" style="0" customWidth="1"/>
    <col min="10238" max="10238" width="14.57421875" style="0" bestFit="1" customWidth="1"/>
    <col min="10239" max="10239" width="13.00390625" style="0" bestFit="1" customWidth="1"/>
    <col min="10242" max="10242" width="14.28125" style="0" bestFit="1" customWidth="1"/>
    <col min="10244" max="10244" width="20.140625" style="0" bestFit="1" customWidth="1"/>
    <col min="10245" max="10245" width="16.28125" style="0" bestFit="1" customWidth="1"/>
    <col min="10488" max="10488" width="15.7109375" style="0" customWidth="1"/>
    <col min="10490" max="10490" width="89.8515625" style="0" bestFit="1" customWidth="1"/>
    <col min="10493" max="10493" width="14.8515625" style="0" customWidth="1"/>
    <col min="10494" max="10494" width="14.57421875" style="0" bestFit="1" customWidth="1"/>
    <col min="10495" max="10495" width="13.00390625" style="0" bestFit="1" customWidth="1"/>
    <col min="10498" max="10498" width="14.28125" style="0" bestFit="1" customWidth="1"/>
    <col min="10500" max="10500" width="20.140625" style="0" bestFit="1" customWidth="1"/>
    <col min="10501" max="10501" width="16.28125" style="0" bestFit="1" customWidth="1"/>
    <col min="10744" max="10744" width="15.7109375" style="0" customWidth="1"/>
    <col min="10746" max="10746" width="89.8515625" style="0" bestFit="1" customWidth="1"/>
    <col min="10749" max="10749" width="14.8515625" style="0" customWidth="1"/>
    <col min="10750" max="10750" width="14.57421875" style="0" bestFit="1" customWidth="1"/>
    <col min="10751" max="10751" width="13.00390625" style="0" bestFit="1" customWidth="1"/>
    <col min="10754" max="10754" width="14.28125" style="0" bestFit="1" customWidth="1"/>
    <col min="10756" max="10756" width="20.140625" style="0" bestFit="1" customWidth="1"/>
    <col min="10757" max="10757" width="16.28125" style="0" bestFit="1" customWidth="1"/>
    <col min="11000" max="11000" width="15.7109375" style="0" customWidth="1"/>
    <col min="11002" max="11002" width="89.8515625" style="0" bestFit="1" customWidth="1"/>
    <col min="11005" max="11005" width="14.8515625" style="0" customWidth="1"/>
    <col min="11006" max="11006" width="14.57421875" style="0" bestFit="1" customWidth="1"/>
    <col min="11007" max="11007" width="13.00390625" style="0" bestFit="1" customWidth="1"/>
    <col min="11010" max="11010" width="14.28125" style="0" bestFit="1" customWidth="1"/>
    <col min="11012" max="11012" width="20.140625" style="0" bestFit="1" customWidth="1"/>
    <col min="11013" max="11013" width="16.28125" style="0" bestFit="1" customWidth="1"/>
    <col min="11256" max="11256" width="15.7109375" style="0" customWidth="1"/>
    <col min="11258" max="11258" width="89.8515625" style="0" bestFit="1" customWidth="1"/>
    <col min="11261" max="11261" width="14.8515625" style="0" customWidth="1"/>
    <col min="11262" max="11262" width="14.57421875" style="0" bestFit="1" customWidth="1"/>
    <col min="11263" max="11263" width="13.00390625" style="0" bestFit="1" customWidth="1"/>
    <col min="11266" max="11266" width="14.28125" style="0" bestFit="1" customWidth="1"/>
    <col min="11268" max="11268" width="20.140625" style="0" bestFit="1" customWidth="1"/>
    <col min="11269" max="11269" width="16.28125" style="0" bestFit="1" customWidth="1"/>
    <col min="11512" max="11512" width="15.7109375" style="0" customWidth="1"/>
    <col min="11514" max="11514" width="89.8515625" style="0" bestFit="1" customWidth="1"/>
    <col min="11517" max="11517" width="14.8515625" style="0" customWidth="1"/>
    <col min="11518" max="11518" width="14.57421875" style="0" bestFit="1" customWidth="1"/>
    <col min="11519" max="11519" width="13.00390625" style="0" bestFit="1" customWidth="1"/>
    <col min="11522" max="11522" width="14.28125" style="0" bestFit="1" customWidth="1"/>
    <col min="11524" max="11524" width="20.140625" style="0" bestFit="1" customWidth="1"/>
    <col min="11525" max="11525" width="16.28125" style="0" bestFit="1" customWidth="1"/>
    <col min="11768" max="11768" width="15.7109375" style="0" customWidth="1"/>
    <col min="11770" max="11770" width="89.8515625" style="0" bestFit="1" customWidth="1"/>
    <col min="11773" max="11773" width="14.8515625" style="0" customWidth="1"/>
    <col min="11774" max="11774" width="14.57421875" style="0" bestFit="1" customWidth="1"/>
    <col min="11775" max="11775" width="13.00390625" style="0" bestFit="1" customWidth="1"/>
    <col min="11778" max="11778" width="14.28125" style="0" bestFit="1" customWidth="1"/>
    <col min="11780" max="11780" width="20.140625" style="0" bestFit="1" customWidth="1"/>
    <col min="11781" max="11781" width="16.28125" style="0" bestFit="1" customWidth="1"/>
    <col min="12024" max="12024" width="15.7109375" style="0" customWidth="1"/>
    <col min="12026" max="12026" width="89.8515625" style="0" bestFit="1" customWidth="1"/>
    <col min="12029" max="12029" width="14.8515625" style="0" customWidth="1"/>
    <col min="12030" max="12030" width="14.57421875" style="0" bestFit="1" customWidth="1"/>
    <col min="12031" max="12031" width="13.00390625" style="0" bestFit="1" customWidth="1"/>
    <col min="12034" max="12034" width="14.28125" style="0" bestFit="1" customWidth="1"/>
    <col min="12036" max="12036" width="20.140625" style="0" bestFit="1" customWidth="1"/>
    <col min="12037" max="12037" width="16.28125" style="0" bestFit="1" customWidth="1"/>
    <col min="12280" max="12280" width="15.7109375" style="0" customWidth="1"/>
    <col min="12282" max="12282" width="89.8515625" style="0" bestFit="1" customWidth="1"/>
    <col min="12285" max="12285" width="14.8515625" style="0" customWidth="1"/>
    <col min="12286" max="12286" width="14.57421875" style="0" bestFit="1" customWidth="1"/>
    <col min="12287" max="12287" width="13.00390625" style="0" bestFit="1" customWidth="1"/>
    <col min="12290" max="12290" width="14.28125" style="0" bestFit="1" customWidth="1"/>
    <col min="12292" max="12292" width="20.140625" style="0" bestFit="1" customWidth="1"/>
    <col min="12293" max="12293" width="16.28125" style="0" bestFit="1" customWidth="1"/>
    <col min="12536" max="12536" width="15.7109375" style="0" customWidth="1"/>
    <col min="12538" max="12538" width="89.8515625" style="0" bestFit="1" customWidth="1"/>
    <col min="12541" max="12541" width="14.8515625" style="0" customWidth="1"/>
    <col min="12542" max="12542" width="14.57421875" style="0" bestFit="1" customWidth="1"/>
    <col min="12543" max="12543" width="13.00390625" style="0" bestFit="1" customWidth="1"/>
    <col min="12546" max="12546" width="14.28125" style="0" bestFit="1" customWidth="1"/>
    <col min="12548" max="12548" width="20.140625" style="0" bestFit="1" customWidth="1"/>
    <col min="12549" max="12549" width="16.28125" style="0" bestFit="1" customWidth="1"/>
    <col min="12792" max="12792" width="15.7109375" style="0" customWidth="1"/>
    <col min="12794" max="12794" width="89.8515625" style="0" bestFit="1" customWidth="1"/>
    <col min="12797" max="12797" width="14.8515625" style="0" customWidth="1"/>
    <col min="12798" max="12798" width="14.57421875" style="0" bestFit="1" customWidth="1"/>
    <col min="12799" max="12799" width="13.00390625" style="0" bestFit="1" customWidth="1"/>
    <col min="12802" max="12802" width="14.28125" style="0" bestFit="1" customWidth="1"/>
    <col min="12804" max="12804" width="20.140625" style="0" bestFit="1" customWidth="1"/>
    <col min="12805" max="12805" width="16.28125" style="0" bestFit="1" customWidth="1"/>
    <col min="13048" max="13048" width="15.7109375" style="0" customWidth="1"/>
    <col min="13050" max="13050" width="89.8515625" style="0" bestFit="1" customWidth="1"/>
    <col min="13053" max="13053" width="14.8515625" style="0" customWidth="1"/>
    <col min="13054" max="13054" width="14.57421875" style="0" bestFit="1" customWidth="1"/>
    <col min="13055" max="13055" width="13.00390625" style="0" bestFit="1" customWidth="1"/>
    <col min="13058" max="13058" width="14.28125" style="0" bestFit="1" customWidth="1"/>
    <col min="13060" max="13060" width="20.140625" style="0" bestFit="1" customWidth="1"/>
    <col min="13061" max="13061" width="16.28125" style="0" bestFit="1" customWidth="1"/>
    <col min="13304" max="13304" width="15.7109375" style="0" customWidth="1"/>
    <col min="13306" max="13306" width="89.8515625" style="0" bestFit="1" customWidth="1"/>
    <col min="13309" max="13309" width="14.8515625" style="0" customWidth="1"/>
    <col min="13310" max="13310" width="14.57421875" style="0" bestFit="1" customWidth="1"/>
    <col min="13311" max="13311" width="13.00390625" style="0" bestFit="1" customWidth="1"/>
    <col min="13314" max="13314" width="14.28125" style="0" bestFit="1" customWidth="1"/>
    <col min="13316" max="13316" width="20.140625" style="0" bestFit="1" customWidth="1"/>
    <col min="13317" max="13317" width="16.28125" style="0" bestFit="1" customWidth="1"/>
    <col min="13560" max="13560" width="15.7109375" style="0" customWidth="1"/>
    <col min="13562" max="13562" width="89.8515625" style="0" bestFit="1" customWidth="1"/>
    <col min="13565" max="13565" width="14.8515625" style="0" customWidth="1"/>
    <col min="13566" max="13566" width="14.57421875" style="0" bestFit="1" customWidth="1"/>
    <col min="13567" max="13567" width="13.00390625" style="0" bestFit="1" customWidth="1"/>
    <col min="13570" max="13570" width="14.28125" style="0" bestFit="1" customWidth="1"/>
    <col min="13572" max="13572" width="20.140625" style="0" bestFit="1" customWidth="1"/>
    <col min="13573" max="13573" width="16.28125" style="0" bestFit="1" customWidth="1"/>
    <col min="13816" max="13816" width="15.7109375" style="0" customWidth="1"/>
    <col min="13818" max="13818" width="89.8515625" style="0" bestFit="1" customWidth="1"/>
    <col min="13821" max="13821" width="14.8515625" style="0" customWidth="1"/>
    <col min="13822" max="13822" width="14.57421875" style="0" bestFit="1" customWidth="1"/>
    <col min="13823" max="13823" width="13.00390625" style="0" bestFit="1" customWidth="1"/>
    <col min="13826" max="13826" width="14.28125" style="0" bestFit="1" customWidth="1"/>
    <col min="13828" max="13828" width="20.140625" style="0" bestFit="1" customWidth="1"/>
    <col min="13829" max="13829" width="16.28125" style="0" bestFit="1" customWidth="1"/>
    <col min="14072" max="14072" width="15.7109375" style="0" customWidth="1"/>
    <col min="14074" max="14074" width="89.8515625" style="0" bestFit="1" customWidth="1"/>
    <col min="14077" max="14077" width="14.8515625" style="0" customWidth="1"/>
    <col min="14078" max="14078" width="14.57421875" style="0" bestFit="1" customWidth="1"/>
    <col min="14079" max="14079" width="13.00390625" style="0" bestFit="1" customWidth="1"/>
    <col min="14082" max="14082" width="14.28125" style="0" bestFit="1" customWidth="1"/>
    <col min="14084" max="14084" width="20.140625" style="0" bestFit="1" customWidth="1"/>
    <col min="14085" max="14085" width="16.28125" style="0" bestFit="1" customWidth="1"/>
    <col min="14328" max="14328" width="15.7109375" style="0" customWidth="1"/>
    <col min="14330" max="14330" width="89.8515625" style="0" bestFit="1" customWidth="1"/>
    <col min="14333" max="14333" width="14.8515625" style="0" customWidth="1"/>
    <col min="14334" max="14334" width="14.57421875" style="0" bestFit="1" customWidth="1"/>
    <col min="14335" max="14335" width="13.00390625" style="0" bestFit="1" customWidth="1"/>
    <col min="14338" max="14338" width="14.28125" style="0" bestFit="1" customWidth="1"/>
    <col min="14340" max="14340" width="20.140625" style="0" bestFit="1" customWidth="1"/>
    <col min="14341" max="14341" width="16.28125" style="0" bestFit="1" customWidth="1"/>
    <col min="14584" max="14584" width="15.7109375" style="0" customWidth="1"/>
    <col min="14586" max="14586" width="89.8515625" style="0" bestFit="1" customWidth="1"/>
    <col min="14589" max="14589" width="14.8515625" style="0" customWidth="1"/>
    <col min="14590" max="14590" width="14.57421875" style="0" bestFit="1" customWidth="1"/>
    <col min="14591" max="14591" width="13.00390625" style="0" bestFit="1" customWidth="1"/>
    <col min="14594" max="14594" width="14.28125" style="0" bestFit="1" customWidth="1"/>
    <col min="14596" max="14596" width="20.140625" style="0" bestFit="1" customWidth="1"/>
    <col min="14597" max="14597" width="16.28125" style="0" bestFit="1" customWidth="1"/>
    <col min="14840" max="14840" width="15.7109375" style="0" customWidth="1"/>
    <col min="14842" max="14842" width="89.8515625" style="0" bestFit="1" customWidth="1"/>
    <col min="14845" max="14845" width="14.8515625" style="0" customWidth="1"/>
    <col min="14846" max="14846" width="14.57421875" style="0" bestFit="1" customWidth="1"/>
    <col min="14847" max="14847" width="13.00390625" style="0" bestFit="1" customWidth="1"/>
    <col min="14850" max="14850" width="14.28125" style="0" bestFit="1" customWidth="1"/>
    <col min="14852" max="14852" width="20.140625" style="0" bestFit="1" customWidth="1"/>
    <col min="14853" max="14853" width="16.28125" style="0" bestFit="1" customWidth="1"/>
    <col min="15096" max="15096" width="15.7109375" style="0" customWidth="1"/>
    <col min="15098" max="15098" width="89.8515625" style="0" bestFit="1" customWidth="1"/>
    <col min="15101" max="15101" width="14.8515625" style="0" customWidth="1"/>
    <col min="15102" max="15102" width="14.57421875" style="0" bestFit="1" customWidth="1"/>
    <col min="15103" max="15103" width="13.00390625" style="0" bestFit="1" customWidth="1"/>
    <col min="15106" max="15106" width="14.28125" style="0" bestFit="1" customWidth="1"/>
    <col min="15108" max="15108" width="20.140625" style="0" bestFit="1" customWidth="1"/>
    <col min="15109" max="15109" width="16.28125" style="0" bestFit="1" customWidth="1"/>
    <col min="15352" max="15352" width="15.7109375" style="0" customWidth="1"/>
    <col min="15354" max="15354" width="89.8515625" style="0" bestFit="1" customWidth="1"/>
    <col min="15357" max="15357" width="14.8515625" style="0" customWidth="1"/>
    <col min="15358" max="15358" width="14.57421875" style="0" bestFit="1" customWidth="1"/>
    <col min="15359" max="15359" width="13.00390625" style="0" bestFit="1" customWidth="1"/>
    <col min="15362" max="15362" width="14.28125" style="0" bestFit="1" customWidth="1"/>
    <col min="15364" max="15364" width="20.140625" style="0" bestFit="1" customWidth="1"/>
    <col min="15365" max="15365" width="16.28125" style="0" bestFit="1" customWidth="1"/>
    <col min="15608" max="15608" width="15.7109375" style="0" customWidth="1"/>
    <col min="15610" max="15610" width="89.8515625" style="0" bestFit="1" customWidth="1"/>
    <col min="15613" max="15613" width="14.8515625" style="0" customWidth="1"/>
    <col min="15614" max="15614" width="14.57421875" style="0" bestFit="1" customWidth="1"/>
    <col min="15615" max="15615" width="13.00390625" style="0" bestFit="1" customWidth="1"/>
    <col min="15618" max="15618" width="14.28125" style="0" bestFit="1" customWidth="1"/>
    <col min="15620" max="15620" width="20.140625" style="0" bestFit="1" customWidth="1"/>
    <col min="15621" max="15621" width="16.28125" style="0" bestFit="1" customWidth="1"/>
    <col min="15864" max="15864" width="15.7109375" style="0" customWidth="1"/>
    <col min="15866" max="15866" width="89.8515625" style="0" bestFit="1" customWidth="1"/>
    <col min="15869" max="15869" width="14.8515625" style="0" customWidth="1"/>
    <col min="15870" max="15870" width="14.57421875" style="0" bestFit="1" customWidth="1"/>
    <col min="15871" max="15871" width="13.00390625" style="0" bestFit="1" customWidth="1"/>
    <col min="15874" max="15874" width="14.28125" style="0" bestFit="1" customWidth="1"/>
    <col min="15876" max="15876" width="20.140625" style="0" bestFit="1" customWidth="1"/>
    <col min="15877" max="15877" width="16.28125" style="0" bestFit="1" customWidth="1"/>
    <col min="16120" max="16120" width="15.7109375" style="0" customWidth="1"/>
    <col min="16122" max="16122" width="89.8515625" style="0" bestFit="1" customWidth="1"/>
    <col min="16125" max="16125" width="14.8515625" style="0" customWidth="1"/>
    <col min="16126" max="16126" width="14.57421875" style="0" bestFit="1" customWidth="1"/>
    <col min="16127" max="16127" width="13.00390625" style="0" bestFit="1" customWidth="1"/>
    <col min="16130" max="16130" width="14.28125" style="0" bestFit="1" customWidth="1"/>
    <col min="16132" max="16132" width="20.140625" style="0" bestFit="1" customWidth="1"/>
    <col min="16133" max="16133" width="16.28125" style="0" bestFit="1" customWidth="1"/>
  </cols>
  <sheetData>
    <row r="1" spans="1:10" s="1" customFormat="1" ht="38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8" t="s">
        <v>7</v>
      </c>
      <c r="I1" s="20" t="s">
        <v>8</v>
      </c>
      <c r="J1" s="18" t="s">
        <v>9</v>
      </c>
    </row>
    <row r="2" spans="1:10" ht="15">
      <c r="A2" s="2" t="s">
        <v>10</v>
      </c>
      <c r="B2" s="31" t="s">
        <v>23</v>
      </c>
      <c r="C2" s="31" t="s">
        <v>126</v>
      </c>
      <c r="D2" s="3"/>
      <c r="E2" s="2" t="s">
        <v>48</v>
      </c>
      <c r="F2" s="4" t="s">
        <v>11</v>
      </c>
      <c r="G2" s="34">
        <v>312734</v>
      </c>
      <c r="H2" s="31">
        <v>143360</v>
      </c>
      <c r="I2" s="22" t="s">
        <v>14</v>
      </c>
      <c r="J2" s="5"/>
    </row>
    <row r="3" spans="1:10" ht="15">
      <c r="A3" s="2" t="s">
        <v>10</v>
      </c>
      <c r="B3" s="31" t="s">
        <v>53</v>
      </c>
      <c r="C3" s="31" t="s">
        <v>126</v>
      </c>
      <c r="D3" s="3"/>
      <c r="E3" s="2" t="s">
        <v>48</v>
      </c>
      <c r="F3" s="4" t="s">
        <v>11</v>
      </c>
      <c r="G3" s="34">
        <v>312734</v>
      </c>
      <c r="H3" s="31">
        <v>143360</v>
      </c>
      <c r="I3" s="22" t="s">
        <v>32</v>
      </c>
      <c r="J3" s="5"/>
    </row>
    <row r="4" spans="1:10" ht="15">
      <c r="A4" s="2" t="s">
        <v>10</v>
      </c>
      <c r="B4" s="2" t="s">
        <v>109</v>
      </c>
      <c r="C4" s="31" t="s">
        <v>126</v>
      </c>
      <c r="D4" s="3"/>
      <c r="E4" s="2" t="s">
        <v>48</v>
      </c>
      <c r="F4" s="4" t="s">
        <v>11</v>
      </c>
      <c r="G4" s="34">
        <v>312734</v>
      </c>
      <c r="H4" s="31">
        <v>143360</v>
      </c>
      <c r="I4" s="22" t="s">
        <v>15</v>
      </c>
      <c r="J4" s="5"/>
    </row>
    <row r="5" spans="1:10" ht="15">
      <c r="A5" s="2" t="s">
        <v>10</v>
      </c>
      <c r="B5" s="31" t="s">
        <v>59</v>
      </c>
      <c r="C5" s="31" t="s">
        <v>126</v>
      </c>
      <c r="D5" s="3"/>
      <c r="E5" s="2" t="s">
        <v>48</v>
      </c>
      <c r="F5" s="4" t="s">
        <v>11</v>
      </c>
      <c r="G5" s="34">
        <v>312734</v>
      </c>
      <c r="H5" s="31">
        <v>143360</v>
      </c>
      <c r="I5" s="22" t="s">
        <v>19</v>
      </c>
      <c r="J5" s="5"/>
    </row>
    <row r="6" spans="1:10" ht="15">
      <c r="A6" s="2" t="s">
        <v>10</v>
      </c>
      <c r="B6" s="31" t="s">
        <v>24</v>
      </c>
      <c r="C6" s="31" t="s">
        <v>126</v>
      </c>
      <c r="D6" s="3"/>
      <c r="E6" s="2" t="s">
        <v>48</v>
      </c>
      <c r="F6" s="4" t="s">
        <v>11</v>
      </c>
      <c r="G6" s="34">
        <v>155572.27</v>
      </c>
      <c r="H6" s="31">
        <v>1124</v>
      </c>
      <c r="I6" s="22" t="s">
        <v>16</v>
      </c>
      <c r="J6" s="5"/>
    </row>
    <row r="7" spans="1:10" ht="15">
      <c r="A7" s="2" t="s">
        <v>10</v>
      </c>
      <c r="B7" s="31" t="s">
        <v>55</v>
      </c>
      <c r="C7" s="31" t="s">
        <v>126</v>
      </c>
      <c r="D7" s="3"/>
      <c r="E7" s="2" t="s">
        <v>48</v>
      </c>
      <c r="F7" s="4" t="s">
        <v>11</v>
      </c>
      <c r="G7" s="34">
        <v>259667.52</v>
      </c>
      <c r="H7" s="31">
        <v>53169</v>
      </c>
      <c r="I7" s="22" t="s">
        <v>18</v>
      </c>
      <c r="J7" s="5"/>
    </row>
    <row r="8" spans="1:10" ht="15">
      <c r="A8" s="2" t="s">
        <v>10</v>
      </c>
      <c r="B8" s="31" t="s">
        <v>54</v>
      </c>
      <c r="C8" s="31" t="s">
        <v>126</v>
      </c>
      <c r="D8" s="3"/>
      <c r="E8" s="2" t="s">
        <v>48</v>
      </c>
      <c r="F8" s="4" t="s">
        <v>11</v>
      </c>
      <c r="G8" s="34">
        <v>904400</v>
      </c>
      <c r="H8" s="31">
        <v>12587</v>
      </c>
      <c r="I8" s="22" t="s">
        <v>12</v>
      </c>
      <c r="J8" s="5"/>
    </row>
    <row r="9" spans="1:10" ht="15">
      <c r="A9" s="2" t="s">
        <v>10</v>
      </c>
      <c r="B9" s="31" t="s">
        <v>23</v>
      </c>
      <c r="C9" s="31" t="s">
        <v>126</v>
      </c>
      <c r="D9" s="3"/>
      <c r="E9" s="2" t="s">
        <v>48</v>
      </c>
      <c r="F9" s="4" t="s">
        <v>11</v>
      </c>
      <c r="G9" s="35">
        <v>250187</v>
      </c>
      <c r="H9" s="31">
        <v>143359</v>
      </c>
      <c r="I9" s="22" t="s">
        <v>14</v>
      </c>
      <c r="J9" s="5"/>
    </row>
    <row r="10" spans="1:10" ht="15">
      <c r="A10" s="2" t="s">
        <v>10</v>
      </c>
      <c r="B10" s="31" t="s">
        <v>53</v>
      </c>
      <c r="C10" s="31" t="s">
        <v>126</v>
      </c>
      <c r="D10" s="3"/>
      <c r="E10" s="2" t="s">
        <v>48</v>
      </c>
      <c r="F10" s="4" t="s">
        <v>11</v>
      </c>
      <c r="G10" s="35">
        <v>250187</v>
      </c>
      <c r="H10" s="31">
        <v>143359</v>
      </c>
      <c r="I10" s="22" t="s">
        <v>32</v>
      </c>
      <c r="J10" s="5"/>
    </row>
    <row r="11" spans="1:10" ht="15">
      <c r="A11" s="2" t="s">
        <v>10</v>
      </c>
      <c r="B11" s="2" t="s">
        <v>109</v>
      </c>
      <c r="C11" s="31" t="s">
        <v>126</v>
      </c>
      <c r="D11" s="3"/>
      <c r="E11" s="2" t="s">
        <v>48</v>
      </c>
      <c r="F11" s="4" t="s">
        <v>11</v>
      </c>
      <c r="G11" s="35">
        <v>250187</v>
      </c>
      <c r="H11" s="31">
        <v>143359</v>
      </c>
      <c r="I11" s="22" t="s">
        <v>15</v>
      </c>
      <c r="J11" s="5"/>
    </row>
    <row r="12" spans="1:10" ht="15">
      <c r="A12" s="2" t="s">
        <v>10</v>
      </c>
      <c r="B12" s="31" t="s">
        <v>59</v>
      </c>
      <c r="C12" s="31" t="s">
        <v>126</v>
      </c>
      <c r="D12" s="3"/>
      <c r="E12" s="2" t="s">
        <v>48</v>
      </c>
      <c r="F12" s="4" t="s">
        <v>11</v>
      </c>
      <c r="G12" s="35">
        <v>250187</v>
      </c>
      <c r="H12" s="31">
        <v>143359</v>
      </c>
      <c r="I12" s="22" t="s">
        <v>19</v>
      </c>
      <c r="J12" s="5"/>
    </row>
    <row r="13" spans="1:10" ht="15">
      <c r="A13" s="2" t="s">
        <v>10</v>
      </c>
      <c r="B13" s="31" t="s">
        <v>24</v>
      </c>
      <c r="C13" s="31" t="s">
        <v>126</v>
      </c>
      <c r="D13" s="3"/>
      <c r="E13" s="2" t="s">
        <v>48</v>
      </c>
      <c r="F13" s="4" t="s">
        <v>11</v>
      </c>
      <c r="G13" s="35">
        <v>155572</v>
      </c>
      <c r="H13" s="31">
        <v>1129</v>
      </c>
      <c r="I13" s="22" t="s">
        <v>16</v>
      </c>
      <c r="J13" s="5"/>
    </row>
    <row r="14" spans="1:10" ht="15">
      <c r="A14" s="2" t="s">
        <v>10</v>
      </c>
      <c r="B14" s="31" t="s">
        <v>18</v>
      </c>
      <c r="C14" s="31" t="s">
        <v>126</v>
      </c>
      <c r="D14" s="3"/>
      <c r="E14" s="2" t="s">
        <v>48</v>
      </c>
      <c r="F14" s="4" t="s">
        <v>11</v>
      </c>
      <c r="G14" s="35">
        <v>259668</v>
      </c>
      <c r="H14" s="31">
        <v>53170</v>
      </c>
      <c r="I14" s="22" t="s">
        <v>18</v>
      </c>
      <c r="J14" s="5"/>
    </row>
    <row r="15" spans="1:10" ht="15">
      <c r="A15" s="2" t="s">
        <v>10</v>
      </c>
      <c r="B15" s="31" t="s">
        <v>13</v>
      </c>
      <c r="C15" s="31" t="s">
        <v>126</v>
      </c>
      <c r="D15" s="3"/>
      <c r="E15" s="2" t="s">
        <v>48</v>
      </c>
      <c r="F15" s="4" t="s">
        <v>11</v>
      </c>
      <c r="G15" s="35">
        <v>928200</v>
      </c>
      <c r="H15" s="31">
        <v>13092</v>
      </c>
      <c r="I15" s="22" t="s">
        <v>12</v>
      </c>
      <c r="J15" s="5"/>
    </row>
    <row r="16" spans="1:10" ht="15">
      <c r="A16" s="2" t="s">
        <v>10</v>
      </c>
      <c r="B16" s="31" t="s">
        <v>13</v>
      </c>
      <c r="C16" s="31" t="s">
        <v>126</v>
      </c>
      <c r="D16" s="3"/>
      <c r="E16" s="2" t="s">
        <v>48</v>
      </c>
      <c r="F16" s="4" t="s">
        <v>11</v>
      </c>
      <c r="G16" s="35">
        <v>3641400</v>
      </c>
      <c r="H16" s="31">
        <v>13997</v>
      </c>
      <c r="I16" s="22" t="s">
        <v>12</v>
      </c>
      <c r="J16" s="5"/>
    </row>
    <row r="17" spans="1:10" ht="15">
      <c r="A17" s="2" t="s">
        <v>10</v>
      </c>
      <c r="B17" s="31" t="s">
        <v>22</v>
      </c>
      <c r="C17" s="31" t="s">
        <v>134</v>
      </c>
      <c r="D17" s="3"/>
      <c r="E17" s="2" t="s">
        <v>49</v>
      </c>
      <c r="F17" s="4" t="s">
        <v>11</v>
      </c>
      <c r="G17" s="33">
        <v>42483</v>
      </c>
      <c r="H17" s="31">
        <v>4028</v>
      </c>
      <c r="I17" s="22" t="s">
        <v>21</v>
      </c>
      <c r="J17" s="5"/>
    </row>
    <row r="18" spans="1:10" ht="15">
      <c r="A18" s="2" t="s">
        <v>10</v>
      </c>
      <c r="B18" s="31" t="s">
        <v>56</v>
      </c>
      <c r="C18" s="31" t="s">
        <v>134</v>
      </c>
      <c r="D18" s="3"/>
      <c r="E18" s="2" t="s">
        <v>49</v>
      </c>
      <c r="F18" s="4" t="s">
        <v>11</v>
      </c>
      <c r="G18" s="33">
        <v>42483</v>
      </c>
      <c r="H18" s="31">
        <v>9860</v>
      </c>
      <c r="I18" s="22" t="s">
        <v>21</v>
      </c>
      <c r="J18" s="5"/>
    </row>
    <row r="19" spans="1:10" ht="15">
      <c r="A19" s="2" t="s">
        <v>10</v>
      </c>
      <c r="B19" s="31" t="s">
        <v>33</v>
      </c>
      <c r="C19" s="32" t="s">
        <v>223</v>
      </c>
      <c r="D19" s="3"/>
      <c r="E19" s="2" t="s">
        <v>50</v>
      </c>
      <c r="F19" s="4" t="s">
        <v>11</v>
      </c>
      <c r="G19" s="33">
        <v>357000</v>
      </c>
      <c r="H19" s="31">
        <v>3311</v>
      </c>
      <c r="I19" s="22" t="s">
        <v>12</v>
      </c>
      <c r="J19" s="2"/>
    </row>
    <row r="20" spans="1:10" ht="15">
      <c r="A20" s="2" t="s">
        <v>10</v>
      </c>
      <c r="B20" s="31" t="s">
        <v>33</v>
      </c>
      <c r="C20" s="31" t="s">
        <v>224</v>
      </c>
      <c r="D20" s="3"/>
      <c r="E20" s="2" t="s">
        <v>48</v>
      </c>
      <c r="F20" s="4" t="s">
        <v>11</v>
      </c>
      <c r="G20" s="33">
        <v>357000</v>
      </c>
      <c r="H20" s="31">
        <v>3256</v>
      </c>
      <c r="I20" s="22" t="s">
        <v>12</v>
      </c>
      <c r="J20" s="5"/>
    </row>
    <row r="21" spans="1:10" ht="15">
      <c r="A21" s="2" t="s">
        <v>10</v>
      </c>
      <c r="B21" s="31" t="s">
        <v>33</v>
      </c>
      <c r="C21" s="31" t="s">
        <v>225</v>
      </c>
      <c r="D21" s="3"/>
      <c r="E21" s="2" t="s">
        <v>48</v>
      </c>
      <c r="F21" s="4" t="s">
        <v>11</v>
      </c>
      <c r="G21" s="33">
        <v>357000</v>
      </c>
      <c r="H21" s="31">
        <v>3257</v>
      </c>
      <c r="I21" s="22" t="s">
        <v>12</v>
      </c>
      <c r="J21" s="5"/>
    </row>
    <row r="22" spans="1:10" ht="15">
      <c r="A22" s="2" t="s">
        <v>10</v>
      </c>
      <c r="B22" s="31" t="s">
        <v>33</v>
      </c>
      <c r="C22" s="31" t="s">
        <v>135</v>
      </c>
      <c r="D22" s="3"/>
      <c r="E22" s="2" t="s">
        <v>50</v>
      </c>
      <c r="F22" s="4" t="s">
        <v>11</v>
      </c>
      <c r="G22" s="33">
        <v>357000</v>
      </c>
      <c r="H22" s="31">
        <v>3259</v>
      </c>
      <c r="I22" s="22" t="s">
        <v>20</v>
      </c>
      <c r="J22" s="5"/>
    </row>
    <row r="23" spans="1:10" ht="15">
      <c r="A23" s="2" t="s">
        <v>10</v>
      </c>
      <c r="B23" s="31" t="s">
        <v>34</v>
      </c>
      <c r="C23" s="31" t="s">
        <v>37</v>
      </c>
      <c r="D23" s="3"/>
      <c r="E23" s="2" t="s">
        <v>49</v>
      </c>
      <c r="F23" s="4" t="s">
        <v>11</v>
      </c>
      <c r="G23" s="33">
        <v>2704232</v>
      </c>
      <c r="H23" s="31" t="s">
        <v>44</v>
      </c>
      <c r="I23" s="22" t="s">
        <v>12</v>
      </c>
      <c r="J23" s="5"/>
    </row>
    <row r="24" spans="1:10" ht="15">
      <c r="A24" s="2" t="s">
        <v>10</v>
      </c>
      <c r="B24" s="31" t="s">
        <v>34</v>
      </c>
      <c r="C24" s="31" t="s">
        <v>38</v>
      </c>
      <c r="D24" s="3"/>
      <c r="E24" s="2" t="s">
        <v>49</v>
      </c>
      <c r="F24" s="4" t="s">
        <v>11</v>
      </c>
      <c r="G24" s="33">
        <v>4049361</v>
      </c>
      <c r="H24" s="31" t="s">
        <v>45</v>
      </c>
      <c r="I24" s="22" t="s">
        <v>12</v>
      </c>
      <c r="J24" s="5"/>
    </row>
    <row r="25" spans="1:10" ht="15">
      <c r="A25" s="2" t="s">
        <v>10</v>
      </c>
      <c r="B25" s="31" t="s">
        <v>34</v>
      </c>
      <c r="C25" s="31" t="s">
        <v>39</v>
      </c>
      <c r="D25" s="3"/>
      <c r="E25" s="2" t="s">
        <v>49</v>
      </c>
      <c r="F25" s="4" t="s">
        <v>11</v>
      </c>
      <c r="G25" s="33">
        <v>251556</v>
      </c>
      <c r="H25" s="31">
        <v>1807</v>
      </c>
      <c r="I25" s="8" t="s">
        <v>12</v>
      </c>
      <c r="J25" s="5"/>
    </row>
    <row r="26" spans="1:10" ht="15">
      <c r="A26" s="2" t="s">
        <v>10</v>
      </c>
      <c r="B26" s="31" t="s">
        <v>34</v>
      </c>
      <c r="C26" s="31" t="s">
        <v>40</v>
      </c>
      <c r="D26" s="3"/>
      <c r="E26" s="2" t="s">
        <v>50</v>
      </c>
      <c r="F26" s="4" t="s">
        <v>11</v>
      </c>
      <c r="G26" s="33">
        <v>122284</v>
      </c>
      <c r="H26" s="31">
        <v>2083</v>
      </c>
      <c r="I26" s="8" t="s">
        <v>12</v>
      </c>
      <c r="J26" s="5"/>
    </row>
    <row r="27" spans="1:10" ht="15">
      <c r="A27" s="2" t="s">
        <v>10</v>
      </c>
      <c r="B27" s="31" t="s">
        <v>33</v>
      </c>
      <c r="C27" s="31" t="s">
        <v>226</v>
      </c>
      <c r="D27" s="3"/>
      <c r="E27" s="2" t="s">
        <v>50</v>
      </c>
      <c r="F27" s="4" t="s">
        <v>11</v>
      </c>
      <c r="G27" s="33">
        <v>357000</v>
      </c>
      <c r="H27" s="31">
        <v>3263</v>
      </c>
      <c r="I27" s="8" t="s">
        <v>12</v>
      </c>
      <c r="J27" s="5"/>
    </row>
    <row r="28" spans="1:10" ht="15">
      <c r="A28" s="2" t="s">
        <v>10</v>
      </c>
      <c r="B28" s="31" t="s">
        <v>33</v>
      </c>
      <c r="C28" s="31" t="s">
        <v>136</v>
      </c>
      <c r="D28" s="3"/>
      <c r="E28" s="2" t="s">
        <v>50</v>
      </c>
      <c r="F28" s="4" t="s">
        <v>11</v>
      </c>
      <c r="G28" s="33">
        <v>357000</v>
      </c>
      <c r="H28" s="31">
        <v>3264</v>
      </c>
      <c r="I28" s="8" t="s">
        <v>17</v>
      </c>
      <c r="J28" s="5"/>
    </row>
    <row r="29" spans="1:10" ht="15">
      <c r="A29" s="2" t="s">
        <v>10</v>
      </c>
      <c r="B29" s="31" t="s">
        <v>57</v>
      </c>
      <c r="C29" s="32" t="s">
        <v>137</v>
      </c>
      <c r="D29" s="3"/>
      <c r="E29" s="2" t="s">
        <v>50</v>
      </c>
      <c r="F29" s="4" t="s">
        <v>11</v>
      </c>
      <c r="G29" s="33">
        <v>334152</v>
      </c>
      <c r="H29" s="31">
        <v>49891</v>
      </c>
      <c r="I29" s="8" t="s">
        <v>17</v>
      </c>
      <c r="J29" s="5"/>
    </row>
    <row r="30" spans="1:10" ht="15">
      <c r="A30" s="2" t="s">
        <v>10</v>
      </c>
      <c r="B30" s="31" t="s">
        <v>58</v>
      </c>
      <c r="C30" s="31" t="s">
        <v>138</v>
      </c>
      <c r="D30" s="3"/>
      <c r="E30" s="2" t="s">
        <v>51</v>
      </c>
      <c r="F30" s="4" t="s">
        <v>52</v>
      </c>
      <c r="G30" s="33">
        <v>297500</v>
      </c>
      <c r="H30" s="31">
        <v>6863</v>
      </c>
      <c r="I30" s="22" t="s">
        <v>32</v>
      </c>
      <c r="J30" s="5"/>
    </row>
    <row r="31" spans="1:10" ht="15">
      <c r="A31" s="2" t="s">
        <v>10</v>
      </c>
      <c r="B31" s="31" t="s">
        <v>34</v>
      </c>
      <c r="C31" s="31" t="s">
        <v>42</v>
      </c>
      <c r="D31" s="3"/>
      <c r="E31" s="2" t="s">
        <v>50</v>
      </c>
      <c r="F31" s="4" t="s">
        <v>11</v>
      </c>
      <c r="G31" s="33">
        <v>674311</v>
      </c>
      <c r="H31" s="31" t="s">
        <v>46</v>
      </c>
      <c r="I31" s="22" t="s">
        <v>12</v>
      </c>
      <c r="J31" s="5"/>
    </row>
    <row r="32" spans="1:10" ht="15">
      <c r="A32" s="2" t="s">
        <v>10</v>
      </c>
      <c r="B32" s="31" t="s">
        <v>34</v>
      </c>
      <c r="C32" s="31" t="s">
        <v>43</v>
      </c>
      <c r="D32" s="3"/>
      <c r="E32" s="2" t="s">
        <v>51</v>
      </c>
      <c r="F32" s="4" t="s">
        <v>52</v>
      </c>
      <c r="G32" s="33">
        <v>1967032</v>
      </c>
      <c r="H32" s="31" t="s">
        <v>47</v>
      </c>
      <c r="I32" s="22" t="s">
        <v>12</v>
      </c>
      <c r="J32" s="5"/>
    </row>
    <row r="33" spans="1:10" ht="15">
      <c r="A33" s="2" t="s">
        <v>10</v>
      </c>
      <c r="B33" s="21" t="s">
        <v>33</v>
      </c>
      <c r="C33" s="39" t="s">
        <v>62</v>
      </c>
      <c r="D33" s="3"/>
      <c r="E33" s="39" t="s">
        <v>90</v>
      </c>
      <c r="F33" s="4" t="s">
        <v>52</v>
      </c>
      <c r="G33" s="45">
        <v>357000</v>
      </c>
      <c r="H33" s="39">
        <v>4663</v>
      </c>
      <c r="I33" s="39" t="s">
        <v>12</v>
      </c>
      <c r="J33" s="5"/>
    </row>
    <row r="34" spans="1:10" ht="15">
      <c r="A34" s="2" t="s">
        <v>10</v>
      </c>
      <c r="B34" s="21" t="s">
        <v>33</v>
      </c>
      <c r="C34" s="39" t="s">
        <v>63</v>
      </c>
      <c r="D34" s="3"/>
      <c r="E34" s="44" t="s">
        <v>90</v>
      </c>
      <c r="F34" s="4" t="s">
        <v>52</v>
      </c>
      <c r="G34" s="46">
        <v>357000</v>
      </c>
      <c r="H34" s="44">
        <v>4664</v>
      </c>
      <c r="I34" s="39" t="s">
        <v>12</v>
      </c>
      <c r="J34" s="5"/>
    </row>
    <row r="35" spans="1:10" ht="15">
      <c r="A35" s="2" t="s">
        <v>10</v>
      </c>
      <c r="B35" s="21" t="s">
        <v>33</v>
      </c>
      <c r="C35" s="31" t="s">
        <v>64</v>
      </c>
      <c r="D35" s="23"/>
      <c r="E35" s="31" t="s">
        <v>90</v>
      </c>
      <c r="F35" s="4" t="s">
        <v>52</v>
      </c>
      <c r="G35" s="33">
        <v>357000</v>
      </c>
      <c r="H35" s="31">
        <v>4674</v>
      </c>
      <c r="I35" s="39" t="s">
        <v>12</v>
      </c>
      <c r="J35" s="5"/>
    </row>
    <row r="36" spans="1:10" ht="15">
      <c r="A36" s="2" t="s">
        <v>10</v>
      </c>
      <c r="B36" s="21" t="s">
        <v>33</v>
      </c>
      <c r="C36" s="31" t="s">
        <v>126</v>
      </c>
      <c r="D36" s="23"/>
      <c r="E36" s="40" t="s">
        <v>90</v>
      </c>
      <c r="F36" s="4" t="s">
        <v>52</v>
      </c>
      <c r="G36" s="47">
        <v>595000</v>
      </c>
      <c r="H36" s="40">
        <v>4668</v>
      </c>
      <c r="I36" s="48" t="s">
        <v>12</v>
      </c>
      <c r="J36" s="5"/>
    </row>
    <row r="37" spans="1:10" ht="15">
      <c r="A37" s="2" t="s">
        <v>10</v>
      </c>
      <c r="B37" s="21" t="s">
        <v>54</v>
      </c>
      <c r="C37" s="31" t="s">
        <v>126</v>
      </c>
      <c r="D37" s="23"/>
      <c r="E37" s="40" t="s">
        <v>91</v>
      </c>
      <c r="F37" s="4" t="s">
        <v>52</v>
      </c>
      <c r="G37" s="47">
        <v>904400</v>
      </c>
      <c r="H37" s="40">
        <v>12587</v>
      </c>
      <c r="I37" s="48" t="s">
        <v>12</v>
      </c>
      <c r="J37" s="5"/>
    </row>
    <row r="38" spans="1:10" ht="15">
      <c r="A38" s="2" t="s">
        <v>10</v>
      </c>
      <c r="B38" s="21" t="s">
        <v>13</v>
      </c>
      <c r="C38" s="31" t="s">
        <v>126</v>
      </c>
      <c r="D38" s="24"/>
      <c r="E38" s="40" t="s">
        <v>91</v>
      </c>
      <c r="F38" s="4" t="s">
        <v>52</v>
      </c>
      <c r="G38" s="47">
        <v>928200</v>
      </c>
      <c r="H38" s="40">
        <v>13092</v>
      </c>
      <c r="I38" s="48" t="s">
        <v>12</v>
      </c>
      <c r="J38" s="5"/>
    </row>
    <row r="39" spans="1:10" ht="15">
      <c r="A39" s="2" t="s">
        <v>10</v>
      </c>
      <c r="B39" s="21" t="s">
        <v>13</v>
      </c>
      <c r="C39" s="31" t="s">
        <v>126</v>
      </c>
      <c r="D39" s="24"/>
      <c r="E39" s="40" t="s">
        <v>91</v>
      </c>
      <c r="F39" s="4" t="s">
        <v>52</v>
      </c>
      <c r="G39" s="47">
        <v>3641400</v>
      </c>
      <c r="H39" s="40">
        <v>13997</v>
      </c>
      <c r="I39" s="48" t="s">
        <v>12</v>
      </c>
      <c r="J39" s="21"/>
    </row>
    <row r="40" spans="1:10" ht="15">
      <c r="A40" s="2" t="s">
        <v>10</v>
      </c>
      <c r="B40" s="21" t="s">
        <v>33</v>
      </c>
      <c r="C40" s="31" t="s">
        <v>126</v>
      </c>
      <c r="D40" s="24"/>
      <c r="E40" s="40" t="s">
        <v>90</v>
      </c>
      <c r="F40" s="4" t="s">
        <v>52</v>
      </c>
      <c r="G40" s="47">
        <v>1190000</v>
      </c>
      <c r="H40" s="40">
        <v>4666</v>
      </c>
      <c r="I40" s="48" t="s">
        <v>12</v>
      </c>
      <c r="J40" s="5"/>
    </row>
    <row r="41" spans="1:10" ht="15">
      <c r="A41" s="2" t="s">
        <v>10</v>
      </c>
      <c r="B41" s="21" t="s">
        <v>107</v>
      </c>
      <c r="C41" s="31" t="s">
        <v>65</v>
      </c>
      <c r="D41" s="24"/>
      <c r="E41" s="31" t="s">
        <v>92</v>
      </c>
      <c r="F41" s="4" t="s">
        <v>52</v>
      </c>
      <c r="G41" s="33">
        <v>1819474.2999999998</v>
      </c>
      <c r="H41" s="31">
        <v>11726439</v>
      </c>
      <c r="I41" s="39" t="s">
        <v>12</v>
      </c>
      <c r="J41" s="21"/>
    </row>
    <row r="42" spans="1:10" ht="15">
      <c r="A42" s="2" t="s">
        <v>10</v>
      </c>
      <c r="B42" s="21" t="s">
        <v>33</v>
      </c>
      <c r="C42" s="32" t="s">
        <v>66</v>
      </c>
      <c r="D42" s="24"/>
      <c r="E42" s="31" t="s">
        <v>90</v>
      </c>
      <c r="F42" s="4" t="s">
        <v>52</v>
      </c>
      <c r="G42" s="33">
        <v>357000</v>
      </c>
      <c r="H42" s="31">
        <v>4678</v>
      </c>
      <c r="I42" s="39" t="s">
        <v>12</v>
      </c>
      <c r="J42" s="5"/>
    </row>
    <row r="43" spans="1:10" ht="15">
      <c r="A43" s="2" t="s">
        <v>10</v>
      </c>
      <c r="B43" s="21" t="s">
        <v>33</v>
      </c>
      <c r="C43" s="32" t="s">
        <v>67</v>
      </c>
      <c r="D43" s="24"/>
      <c r="E43" s="31" t="s">
        <v>91</v>
      </c>
      <c r="F43" s="4" t="s">
        <v>52</v>
      </c>
      <c r="G43" s="33">
        <v>357000</v>
      </c>
      <c r="H43" s="31">
        <v>3311</v>
      </c>
      <c r="I43" s="39" t="s">
        <v>12</v>
      </c>
      <c r="J43" s="21"/>
    </row>
    <row r="44" spans="1:10" ht="15">
      <c r="A44" s="2" t="s">
        <v>10</v>
      </c>
      <c r="B44" s="21" t="s">
        <v>33</v>
      </c>
      <c r="C44" s="31" t="s">
        <v>35</v>
      </c>
      <c r="D44" s="24"/>
      <c r="E44" s="31" t="s">
        <v>91</v>
      </c>
      <c r="F44" s="4" t="s">
        <v>52</v>
      </c>
      <c r="G44" s="33">
        <v>357000</v>
      </c>
      <c r="H44" s="31">
        <v>3256</v>
      </c>
      <c r="I44" s="39" t="s">
        <v>12</v>
      </c>
      <c r="J44" s="21"/>
    </row>
    <row r="45" spans="1:10" ht="15">
      <c r="A45" s="2" t="s">
        <v>10</v>
      </c>
      <c r="B45" s="21" t="s">
        <v>33</v>
      </c>
      <c r="C45" s="31" t="s">
        <v>36</v>
      </c>
      <c r="D45" s="24"/>
      <c r="E45" s="31" t="s">
        <v>91</v>
      </c>
      <c r="F45" s="4" t="s">
        <v>52</v>
      </c>
      <c r="G45" s="33">
        <v>357000</v>
      </c>
      <c r="H45" s="31">
        <v>3257</v>
      </c>
      <c r="I45" s="39" t="s">
        <v>12</v>
      </c>
      <c r="J45" s="5"/>
    </row>
    <row r="46" spans="1:10" ht="15">
      <c r="A46" s="2" t="s">
        <v>10</v>
      </c>
      <c r="B46" s="21" t="s">
        <v>33</v>
      </c>
      <c r="C46" s="31" t="s">
        <v>68</v>
      </c>
      <c r="D46" s="24"/>
      <c r="E46" s="31" t="s">
        <v>90</v>
      </c>
      <c r="F46" s="4" t="s">
        <v>52</v>
      </c>
      <c r="G46" s="33">
        <v>357000</v>
      </c>
      <c r="H46" s="31">
        <v>4675</v>
      </c>
      <c r="I46" s="39" t="s">
        <v>12</v>
      </c>
      <c r="J46" s="21"/>
    </row>
    <row r="47" spans="1:10" ht="15">
      <c r="A47" s="2" t="s">
        <v>10</v>
      </c>
      <c r="B47" s="21" t="s">
        <v>33</v>
      </c>
      <c r="C47" s="31" t="s">
        <v>69</v>
      </c>
      <c r="D47" s="24"/>
      <c r="E47" s="31" t="s">
        <v>90</v>
      </c>
      <c r="F47" s="4" t="s">
        <v>52</v>
      </c>
      <c r="G47" s="33">
        <v>357000</v>
      </c>
      <c r="H47" s="31">
        <v>4676</v>
      </c>
      <c r="I47" s="39" t="s">
        <v>12</v>
      </c>
      <c r="J47" s="21"/>
    </row>
    <row r="48" spans="1:10" ht="15">
      <c r="A48" s="2" t="s">
        <v>10</v>
      </c>
      <c r="B48" s="21" t="s">
        <v>33</v>
      </c>
      <c r="C48" s="31" t="s">
        <v>135</v>
      </c>
      <c r="D48" s="24"/>
      <c r="E48" s="31" t="s">
        <v>91</v>
      </c>
      <c r="F48" s="4" t="s">
        <v>52</v>
      </c>
      <c r="G48" s="33">
        <v>357000</v>
      </c>
      <c r="H48" s="31">
        <v>3259</v>
      </c>
      <c r="I48" s="39" t="s">
        <v>20</v>
      </c>
      <c r="J48" s="21"/>
    </row>
    <row r="49" spans="1:10" ht="15">
      <c r="A49" s="2" t="s">
        <v>10</v>
      </c>
      <c r="B49" s="21" t="s">
        <v>33</v>
      </c>
      <c r="C49" s="31" t="s">
        <v>139</v>
      </c>
      <c r="D49" s="24"/>
      <c r="E49" s="31" t="s">
        <v>92</v>
      </c>
      <c r="F49" s="4" t="s">
        <v>52</v>
      </c>
      <c r="G49" s="33">
        <v>357000</v>
      </c>
      <c r="H49" s="31">
        <v>3260</v>
      </c>
      <c r="I49" s="39" t="s">
        <v>101</v>
      </c>
      <c r="J49" s="5"/>
    </row>
    <row r="50" spans="1:10" ht="15">
      <c r="A50" s="2" t="s">
        <v>10</v>
      </c>
      <c r="B50" s="21" t="s">
        <v>33</v>
      </c>
      <c r="C50" s="31" t="s">
        <v>70</v>
      </c>
      <c r="D50" s="24"/>
      <c r="E50" s="31" t="s">
        <v>92</v>
      </c>
      <c r="F50" s="4" t="s">
        <v>52</v>
      </c>
      <c r="G50" s="33">
        <v>357000</v>
      </c>
      <c r="H50" s="31">
        <v>3261</v>
      </c>
      <c r="I50" s="39" t="s">
        <v>12</v>
      </c>
      <c r="J50" s="5"/>
    </row>
    <row r="51" spans="1:10" ht="15">
      <c r="A51" s="2" t="s">
        <v>10</v>
      </c>
      <c r="B51" s="21" t="s">
        <v>33</v>
      </c>
      <c r="C51" s="31" t="s">
        <v>41</v>
      </c>
      <c r="D51" s="24"/>
      <c r="E51" s="31" t="s">
        <v>91</v>
      </c>
      <c r="F51" s="4" t="s">
        <v>52</v>
      </c>
      <c r="G51" s="33">
        <v>357000</v>
      </c>
      <c r="H51" s="31">
        <v>3263</v>
      </c>
      <c r="I51" s="39" t="s">
        <v>12</v>
      </c>
      <c r="J51" s="21"/>
    </row>
    <row r="52" spans="1:10" ht="15">
      <c r="A52" s="2" t="s">
        <v>10</v>
      </c>
      <c r="B52" s="21" t="s">
        <v>33</v>
      </c>
      <c r="C52" s="31" t="s">
        <v>136</v>
      </c>
      <c r="D52" s="24"/>
      <c r="E52" s="31" t="s">
        <v>91</v>
      </c>
      <c r="F52" s="4" t="s">
        <v>52</v>
      </c>
      <c r="G52" s="33">
        <v>357000</v>
      </c>
      <c r="H52" s="31">
        <v>3264</v>
      </c>
      <c r="I52" s="39" t="s">
        <v>17</v>
      </c>
      <c r="J52" s="5"/>
    </row>
    <row r="53" spans="1:10" ht="15">
      <c r="A53" s="2" t="s">
        <v>10</v>
      </c>
      <c r="B53" s="21" t="s">
        <v>33</v>
      </c>
      <c r="C53" s="41" t="s">
        <v>71</v>
      </c>
      <c r="D53" s="24"/>
      <c r="E53" s="31" t="s">
        <v>92</v>
      </c>
      <c r="F53" s="4" t="s">
        <v>52</v>
      </c>
      <c r="G53" s="33">
        <v>357000</v>
      </c>
      <c r="H53" s="31">
        <v>3262</v>
      </c>
      <c r="I53" s="39" t="s">
        <v>12</v>
      </c>
      <c r="J53" s="5"/>
    </row>
    <row r="54" spans="1:10" ht="15">
      <c r="A54" s="2" t="s">
        <v>10</v>
      </c>
      <c r="B54" s="21" t="s">
        <v>57</v>
      </c>
      <c r="C54" s="32" t="s">
        <v>137</v>
      </c>
      <c r="D54" s="24"/>
      <c r="E54" s="31" t="s">
        <v>91</v>
      </c>
      <c r="F54" s="4" t="s">
        <v>52</v>
      </c>
      <c r="G54" s="33">
        <v>334152</v>
      </c>
      <c r="H54" s="31">
        <v>49891</v>
      </c>
      <c r="I54" s="39" t="s">
        <v>17</v>
      </c>
      <c r="J54" s="5"/>
    </row>
    <row r="55" spans="1:10" ht="15">
      <c r="A55" s="2" t="s">
        <v>10</v>
      </c>
      <c r="B55" s="21" t="s">
        <v>33</v>
      </c>
      <c r="C55" s="31" t="s">
        <v>140</v>
      </c>
      <c r="D55" s="24"/>
      <c r="E55" s="31" t="s">
        <v>90</v>
      </c>
      <c r="F55" s="4" t="s">
        <v>52</v>
      </c>
      <c r="G55" s="33">
        <v>357000</v>
      </c>
      <c r="H55" s="31">
        <v>4679</v>
      </c>
      <c r="I55" s="39" t="s">
        <v>102</v>
      </c>
      <c r="J55" s="21"/>
    </row>
    <row r="56" spans="1:10" s="6" customFormat="1" ht="15">
      <c r="A56" s="2" t="s">
        <v>10</v>
      </c>
      <c r="B56" s="21" t="s">
        <v>33</v>
      </c>
      <c r="C56" s="31" t="s">
        <v>141</v>
      </c>
      <c r="D56" s="3"/>
      <c r="E56" s="31" t="s">
        <v>90</v>
      </c>
      <c r="F56" s="4" t="s">
        <v>52</v>
      </c>
      <c r="G56" s="33">
        <v>357000</v>
      </c>
      <c r="H56" s="31">
        <v>4680</v>
      </c>
      <c r="I56" s="39" t="s">
        <v>103</v>
      </c>
      <c r="J56" s="21"/>
    </row>
    <row r="57" spans="1:10" s="6" customFormat="1" ht="15">
      <c r="A57" s="2" t="s">
        <v>10</v>
      </c>
      <c r="B57" s="21" t="s">
        <v>33</v>
      </c>
      <c r="C57" s="31" t="s">
        <v>138</v>
      </c>
      <c r="D57" s="3"/>
      <c r="E57" s="31" t="s">
        <v>93</v>
      </c>
      <c r="F57" s="4" t="s">
        <v>52</v>
      </c>
      <c r="G57" s="33">
        <v>357000</v>
      </c>
      <c r="H57" s="31">
        <v>4163</v>
      </c>
      <c r="I57" s="39" t="s">
        <v>103</v>
      </c>
      <c r="J57" s="21"/>
    </row>
    <row r="58" spans="1:10" ht="15">
      <c r="A58" s="2" t="s">
        <v>10</v>
      </c>
      <c r="B58" s="21" t="s">
        <v>58</v>
      </c>
      <c r="C58" s="31" t="s">
        <v>138</v>
      </c>
      <c r="D58" s="24"/>
      <c r="E58" s="31" t="s">
        <v>91</v>
      </c>
      <c r="F58" s="4" t="s">
        <v>52</v>
      </c>
      <c r="G58" s="33">
        <v>297500</v>
      </c>
      <c r="H58" s="31">
        <v>6863</v>
      </c>
      <c r="I58" s="39" t="s">
        <v>32</v>
      </c>
      <c r="J58" s="21"/>
    </row>
    <row r="59" spans="1:10" s="9" customFormat="1" ht="15">
      <c r="A59" s="2" t="s">
        <v>10</v>
      </c>
      <c r="B59" s="2" t="s">
        <v>33</v>
      </c>
      <c r="C59" s="31" t="s">
        <v>142</v>
      </c>
      <c r="D59" s="24"/>
      <c r="E59" s="31" t="s">
        <v>90</v>
      </c>
      <c r="F59" s="4" t="s">
        <v>52</v>
      </c>
      <c r="G59" s="33">
        <v>357000</v>
      </c>
      <c r="H59" s="31">
        <v>4690</v>
      </c>
      <c r="I59" s="39" t="s">
        <v>17</v>
      </c>
      <c r="J59" s="5"/>
    </row>
    <row r="60" spans="1:10" s="9" customFormat="1" ht="15">
      <c r="A60" s="2" t="s">
        <v>10</v>
      </c>
      <c r="B60" s="2" t="s">
        <v>33</v>
      </c>
      <c r="C60" s="31" t="s">
        <v>143</v>
      </c>
      <c r="D60" s="24"/>
      <c r="E60" s="31" t="s">
        <v>90</v>
      </c>
      <c r="F60" s="4" t="s">
        <v>52</v>
      </c>
      <c r="G60" s="33">
        <v>357000</v>
      </c>
      <c r="H60" s="31">
        <v>4683</v>
      </c>
      <c r="I60" s="39" t="s">
        <v>101</v>
      </c>
      <c r="J60" s="5"/>
    </row>
    <row r="61" spans="1:10" s="9" customFormat="1" ht="15">
      <c r="A61" s="2" t="s">
        <v>10</v>
      </c>
      <c r="B61" s="2" t="s">
        <v>33</v>
      </c>
      <c r="C61" s="31" t="s">
        <v>72</v>
      </c>
      <c r="D61" s="10"/>
      <c r="E61" s="31" t="s">
        <v>90</v>
      </c>
      <c r="F61" s="4" t="s">
        <v>52</v>
      </c>
      <c r="G61" s="33">
        <v>357000</v>
      </c>
      <c r="H61" s="31">
        <v>4682</v>
      </c>
      <c r="I61" s="39" t="s">
        <v>12</v>
      </c>
      <c r="J61" s="5"/>
    </row>
    <row r="62" spans="1:10" s="9" customFormat="1" ht="15">
      <c r="A62" s="2" t="s">
        <v>10</v>
      </c>
      <c r="B62" s="2" t="s">
        <v>33</v>
      </c>
      <c r="C62" s="31" t="s">
        <v>144</v>
      </c>
      <c r="D62" s="10"/>
      <c r="E62" s="31" t="s">
        <v>90</v>
      </c>
      <c r="F62" s="4" t="s">
        <v>52</v>
      </c>
      <c r="G62" s="33">
        <v>357000</v>
      </c>
      <c r="H62" s="31">
        <v>4162</v>
      </c>
      <c r="I62" s="39" t="s">
        <v>21</v>
      </c>
      <c r="J62" s="5"/>
    </row>
    <row r="63" spans="1:10" s="9" customFormat="1" ht="15">
      <c r="A63" s="2" t="s">
        <v>10</v>
      </c>
      <c r="B63" s="2" t="s">
        <v>33</v>
      </c>
      <c r="C63" s="31" t="s">
        <v>73</v>
      </c>
      <c r="D63" s="10"/>
      <c r="E63" s="31" t="s">
        <v>90</v>
      </c>
      <c r="F63" s="4" t="s">
        <v>52</v>
      </c>
      <c r="G63" s="33">
        <v>357000</v>
      </c>
      <c r="H63" s="31">
        <v>4709</v>
      </c>
      <c r="I63" s="39" t="s">
        <v>12</v>
      </c>
      <c r="J63" s="5"/>
    </row>
    <row r="64" spans="1:10" s="9" customFormat="1" ht="15">
      <c r="A64" s="2" t="s">
        <v>10</v>
      </c>
      <c r="B64" s="2" t="s">
        <v>33</v>
      </c>
      <c r="C64" s="31" t="s">
        <v>74</v>
      </c>
      <c r="D64" s="10"/>
      <c r="E64" s="31" t="s">
        <v>93</v>
      </c>
      <c r="F64" s="4" t="s">
        <v>52</v>
      </c>
      <c r="G64" s="33">
        <v>357000</v>
      </c>
      <c r="H64" s="31">
        <v>4170</v>
      </c>
      <c r="I64" s="39" t="s">
        <v>12</v>
      </c>
      <c r="J64" s="5"/>
    </row>
    <row r="65" spans="1:10" s="9" customFormat="1" ht="15">
      <c r="A65" s="2" t="s">
        <v>10</v>
      </c>
      <c r="B65" s="2" t="s">
        <v>34</v>
      </c>
      <c r="C65" s="31" t="s">
        <v>42</v>
      </c>
      <c r="D65" s="10"/>
      <c r="E65" s="31" t="s">
        <v>91</v>
      </c>
      <c r="F65" s="4" t="s">
        <v>52</v>
      </c>
      <c r="G65" s="33">
        <v>674311</v>
      </c>
      <c r="H65" s="31" t="s">
        <v>46</v>
      </c>
      <c r="I65" s="39" t="s">
        <v>12</v>
      </c>
      <c r="J65" s="5"/>
    </row>
    <row r="66" spans="1:10" s="9" customFormat="1" ht="15">
      <c r="A66" s="2" t="s">
        <v>10</v>
      </c>
      <c r="B66" s="2" t="s">
        <v>33</v>
      </c>
      <c r="C66" s="31" t="s">
        <v>75</v>
      </c>
      <c r="D66" s="10"/>
      <c r="E66" s="31" t="s">
        <v>93</v>
      </c>
      <c r="F66" s="4" t="s">
        <v>52</v>
      </c>
      <c r="G66" s="33">
        <v>357000</v>
      </c>
      <c r="H66" s="31">
        <v>4164</v>
      </c>
      <c r="I66" s="39" t="s">
        <v>12</v>
      </c>
      <c r="J66" s="5"/>
    </row>
    <row r="67" spans="1:10" s="9" customFormat="1" ht="15">
      <c r="A67" s="2" t="s">
        <v>10</v>
      </c>
      <c r="B67" s="2" t="s">
        <v>33</v>
      </c>
      <c r="C67" s="31" t="s">
        <v>76</v>
      </c>
      <c r="D67" s="10"/>
      <c r="E67" s="31" t="s">
        <v>93</v>
      </c>
      <c r="F67" s="4" t="s">
        <v>52</v>
      </c>
      <c r="G67" s="33">
        <v>357000</v>
      </c>
      <c r="H67" s="31">
        <v>4169</v>
      </c>
      <c r="I67" s="39" t="s">
        <v>12</v>
      </c>
      <c r="J67" s="5"/>
    </row>
    <row r="68" spans="1:10" s="9" customFormat="1" ht="15">
      <c r="A68" s="2" t="s">
        <v>10</v>
      </c>
      <c r="B68" s="2" t="s">
        <v>34</v>
      </c>
      <c r="C68" s="31" t="s">
        <v>43</v>
      </c>
      <c r="D68" s="10"/>
      <c r="E68" s="31" t="s">
        <v>91</v>
      </c>
      <c r="F68" s="4" t="s">
        <v>52</v>
      </c>
      <c r="G68" s="33">
        <v>1967032</v>
      </c>
      <c r="H68" s="31" t="s">
        <v>47</v>
      </c>
      <c r="I68" s="39" t="s">
        <v>12</v>
      </c>
      <c r="J68" s="5"/>
    </row>
    <row r="69" spans="1:10" s="9" customFormat="1" ht="15">
      <c r="A69" s="2" t="s">
        <v>10</v>
      </c>
      <c r="B69" s="2" t="s">
        <v>33</v>
      </c>
      <c r="C69" s="31" t="s">
        <v>77</v>
      </c>
      <c r="D69" s="10"/>
      <c r="E69" s="31" t="s">
        <v>93</v>
      </c>
      <c r="F69" s="4" t="s">
        <v>52</v>
      </c>
      <c r="G69" s="33">
        <v>357000</v>
      </c>
      <c r="H69" s="31">
        <v>4168</v>
      </c>
      <c r="I69" s="39" t="s">
        <v>12</v>
      </c>
      <c r="J69" s="5"/>
    </row>
    <row r="70" spans="1:10" s="9" customFormat="1" ht="15">
      <c r="A70" s="2" t="s">
        <v>10</v>
      </c>
      <c r="B70" s="2" t="s">
        <v>13</v>
      </c>
      <c r="C70" s="31" t="s">
        <v>126</v>
      </c>
      <c r="D70" s="10"/>
      <c r="E70" s="40" t="s">
        <v>93</v>
      </c>
      <c r="F70" s="4" t="s">
        <v>52</v>
      </c>
      <c r="G70" s="47">
        <v>3570000</v>
      </c>
      <c r="H70" s="40">
        <v>19405</v>
      </c>
      <c r="I70" s="48" t="s">
        <v>12</v>
      </c>
      <c r="J70" s="21"/>
    </row>
    <row r="71" spans="1:10" s="9" customFormat="1" ht="15">
      <c r="A71" s="2" t="s">
        <v>10</v>
      </c>
      <c r="B71" s="2" t="s">
        <v>33</v>
      </c>
      <c r="C71" s="31" t="s">
        <v>78</v>
      </c>
      <c r="D71" s="10"/>
      <c r="E71" s="31" t="s">
        <v>93</v>
      </c>
      <c r="F71" s="4" t="s">
        <v>52</v>
      </c>
      <c r="G71" s="33">
        <v>357000</v>
      </c>
      <c r="H71" s="31">
        <v>4366</v>
      </c>
      <c r="I71" s="39" t="s">
        <v>12</v>
      </c>
      <c r="J71" s="21"/>
    </row>
    <row r="72" spans="1:10" s="9" customFormat="1" ht="15">
      <c r="A72" s="2" t="s">
        <v>10</v>
      </c>
      <c r="B72" s="2" t="s">
        <v>33</v>
      </c>
      <c r="C72" s="31" t="s">
        <v>79</v>
      </c>
      <c r="D72" s="10"/>
      <c r="E72" s="31" t="s">
        <v>93</v>
      </c>
      <c r="F72" s="4" t="s">
        <v>52</v>
      </c>
      <c r="G72" s="33">
        <v>357000</v>
      </c>
      <c r="H72" s="31">
        <v>4167</v>
      </c>
      <c r="I72" s="39" t="s">
        <v>12</v>
      </c>
      <c r="J72" s="5"/>
    </row>
    <row r="73" spans="1:10" s="9" customFormat="1" ht="15">
      <c r="A73" s="2" t="s">
        <v>10</v>
      </c>
      <c r="B73" s="2" t="s">
        <v>108</v>
      </c>
      <c r="C73" s="31" t="s">
        <v>145</v>
      </c>
      <c r="D73" s="10"/>
      <c r="E73" s="31" t="s">
        <v>94</v>
      </c>
      <c r="F73" s="4" t="s">
        <v>52</v>
      </c>
      <c r="G73" s="33">
        <v>398005</v>
      </c>
      <c r="H73" s="31">
        <v>135910</v>
      </c>
      <c r="I73" s="39" t="s">
        <v>103</v>
      </c>
      <c r="J73" s="5"/>
    </row>
    <row r="74" spans="1:10" s="9" customFormat="1" ht="15">
      <c r="A74" s="2" t="s">
        <v>10</v>
      </c>
      <c r="B74" s="2" t="s">
        <v>33</v>
      </c>
      <c r="C74" s="31" t="s">
        <v>126</v>
      </c>
      <c r="D74" s="10"/>
      <c r="E74" s="40" t="s">
        <v>92</v>
      </c>
      <c r="F74" s="4" t="s">
        <v>52</v>
      </c>
      <c r="G74" s="47">
        <v>6115124</v>
      </c>
      <c r="H74" s="40">
        <v>3971</v>
      </c>
      <c r="I74" s="48" t="s">
        <v>12</v>
      </c>
      <c r="J74" s="5"/>
    </row>
    <row r="75" spans="1:10" s="9" customFormat="1" ht="15">
      <c r="A75" s="2" t="s">
        <v>10</v>
      </c>
      <c r="B75" s="2" t="s">
        <v>33</v>
      </c>
      <c r="C75" s="31" t="s">
        <v>146</v>
      </c>
      <c r="D75" s="10"/>
      <c r="E75" s="31" t="s">
        <v>93</v>
      </c>
      <c r="F75" s="4" t="s">
        <v>52</v>
      </c>
      <c r="G75" s="33">
        <v>357000</v>
      </c>
      <c r="H75" s="31">
        <v>4166</v>
      </c>
      <c r="I75" s="22" t="s">
        <v>18</v>
      </c>
      <c r="J75" s="5"/>
    </row>
    <row r="76" spans="1:10" s="9" customFormat="1" ht="15">
      <c r="A76" s="2" t="s">
        <v>10</v>
      </c>
      <c r="B76" s="2" t="s">
        <v>33</v>
      </c>
      <c r="C76" s="31" t="s">
        <v>80</v>
      </c>
      <c r="D76" s="10"/>
      <c r="E76" s="31" t="s">
        <v>93</v>
      </c>
      <c r="F76" s="4" t="s">
        <v>52</v>
      </c>
      <c r="G76" s="33">
        <v>357000</v>
      </c>
      <c r="H76" s="31">
        <v>4165</v>
      </c>
      <c r="I76" s="39" t="s">
        <v>12</v>
      </c>
      <c r="J76" s="5"/>
    </row>
    <row r="77" spans="1:10" s="9" customFormat="1" ht="15">
      <c r="A77" s="2" t="s">
        <v>10</v>
      </c>
      <c r="B77" s="2" t="s">
        <v>34</v>
      </c>
      <c r="C77" s="42" t="s">
        <v>81</v>
      </c>
      <c r="D77" s="10"/>
      <c r="E77" s="31" t="s">
        <v>92</v>
      </c>
      <c r="F77" s="4" t="s">
        <v>52</v>
      </c>
      <c r="G77" s="33">
        <v>2609898</v>
      </c>
      <c r="H77" s="31" t="s">
        <v>95</v>
      </c>
      <c r="I77" s="39" t="s">
        <v>12</v>
      </c>
      <c r="J77" s="5"/>
    </row>
    <row r="78" spans="1:10" s="9" customFormat="1" ht="15">
      <c r="A78" s="2" t="s">
        <v>10</v>
      </c>
      <c r="B78" s="2" t="s">
        <v>33</v>
      </c>
      <c r="C78" s="31" t="s">
        <v>147</v>
      </c>
      <c r="D78" s="10"/>
      <c r="E78" s="31" t="s">
        <v>90</v>
      </c>
      <c r="F78" s="4" t="s">
        <v>52</v>
      </c>
      <c r="G78" s="33">
        <v>357000</v>
      </c>
      <c r="H78" s="31">
        <v>4698</v>
      </c>
      <c r="I78" s="39" t="s">
        <v>101</v>
      </c>
      <c r="J78" s="21"/>
    </row>
    <row r="79" spans="1:10" s="9" customFormat="1" ht="15">
      <c r="A79" s="2" t="s">
        <v>10</v>
      </c>
      <c r="B79" s="2" t="s">
        <v>23</v>
      </c>
      <c r="C79" s="31" t="s">
        <v>126</v>
      </c>
      <c r="D79" s="10"/>
      <c r="E79" s="40" t="s">
        <v>93</v>
      </c>
      <c r="F79" s="4" t="s">
        <v>52</v>
      </c>
      <c r="G79" s="47">
        <v>747446</v>
      </c>
      <c r="H79" s="40">
        <v>152812</v>
      </c>
      <c r="I79" s="48" t="s">
        <v>14</v>
      </c>
      <c r="J79" s="21"/>
    </row>
    <row r="80" spans="1:10" s="9" customFormat="1" ht="15">
      <c r="A80" s="2" t="s">
        <v>10</v>
      </c>
      <c r="B80" s="2" t="s">
        <v>53</v>
      </c>
      <c r="C80" s="31" t="s">
        <v>126</v>
      </c>
      <c r="D80" s="10"/>
      <c r="E80" s="40" t="s">
        <v>93</v>
      </c>
      <c r="F80" s="4" t="s">
        <v>52</v>
      </c>
      <c r="G80" s="47">
        <v>776580</v>
      </c>
      <c r="H80" s="40">
        <v>152812</v>
      </c>
      <c r="I80" s="48" t="s">
        <v>32</v>
      </c>
      <c r="J80" s="5"/>
    </row>
    <row r="81" spans="1:10" s="9" customFormat="1" ht="15">
      <c r="A81" s="2" t="s">
        <v>10</v>
      </c>
      <c r="B81" s="2" t="s">
        <v>58</v>
      </c>
      <c r="C81" s="31" t="s">
        <v>126</v>
      </c>
      <c r="D81" s="10"/>
      <c r="E81" s="40" t="s">
        <v>92</v>
      </c>
      <c r="F81" s="4" t="s">
        <v>52</v>
      </c>
      <c r="G81" s="47">
        <v>490000</v>
      </c>
      <c r="H81" s="40">
        <v>6936</v>
      </c>
      <c r="I81" s="48" t="s">
        <v>32</v>
      </c>
      <c r="J81" s="21"/>
    </row>
    <row r="82" spans="1:10" s="9" customFormat="1" ht="15">
      <c r="A82" s="2" t="s">
        <v>10</v>
      </c>
      <c r="B82" s="2" t="s">
        <v>109</v>
      </c>
      <c r="C82" s="31" t="s">
        <v>126</v>
      </c>
      <c r="D82" s="10"/>
      <c r="E82" s="40" t="s">
        <v>93</v>
      </c>
      <c r="F82" s="4" t="s">
        <v>52</v>
      </c>
      <c r="G82" s="47">
        <v>1193136</v>
      </c>
      <c r="H82" s="40">
        <v>152812</v>
      </c>
      <c r="I82" s="48" t="s">
        <v>15</v>
      </c>
      <c r="J82" s="5"/>
    </row>
    <row r="83" spans="1:10" s="9" customFormat="1" ht="15">
      <c r="A83" s="2" t="s">
        <v>10</v>
      </c>
      <c r="B83" s="2" t="s">
        <v>110</v>
      </c>
      <c r="C83" s="31" t="s">
        <v>126</v>
      </c>
      <c r="D83" s="10"/>
      <c r="E83" s="40" t="s">
        <v>93</v>
      </c>
      <c r="F83" s="4" t="s">
        <v>52</v>
      </c>
      <c r="G83" s="47">
        <v>791521</v>
      </c>
      <c r="H83" s="40">
        <v>152812</v>
      </c>
      <c r="I83" s="48" t="s">
        <v>19</v>
      </c>
      <c r="J83" s="5"/>
    </row>
    <row r="84" spans="1:10" s="9" customFormat="1" ht="15">
      <c r="A84" s="2" t="s">
        <v>10</v>
      </c>
      <c r="B84" s="2" t="s">
        <v>111</v>
      </c>
      <c r="C84" s="31" t="s">
        <v>126</v>
      </c>
      <c r="D84" s="10"/>
      <c r="E84" s="40" t="s">
        <v>93</v>
      </c>
      <c r="F84" s="4" t="s">
        <v>52</v>
      </c>
      <c r="G84" s="47">
        <v>582043</v>
      </c>
      <c r="H84" s="40">
        <v>53888</v>
      </c>
      <c r="I84" s="22" t="s">
        <v>18</v>
      </c>
      <c r="J84" s="5"/>
    </row>
    <row r="85" spans="1:10" s="9" customFormat="1" ht="15">
      <c r="A85" s="2" t="s">
        <v>10</v>
      </c>
      <c r="B85" s="2" t="s">
        <v>57</v>
      </c>
      <c r="C85" s="31" t="s">
        <v>126</v>
      </c>
      <c r="D85" s="10"/>
      <c r="E85" s="40" t="s">
        <v>93</v>
      </c>
      <c r="F85" s="4" t="s">
        <v>52</v>
      </c>
      <c r="G85" s="47">
        <v>613362</v>
      </c>
      <c r="H85" s="40">
        <v>50428</v>
      </c>
      <c r="I85" s="48" t="s">
        <v>17</v>
      </c>
      <c r="J85" s="21"/>
    </row>
    <row r="86" spans="1:10" s="9" customFormat="1" ht="15">
      <c r="A86" s="2" t="s">
        <v>10</v>
      </c>
      <c r="B86" s="2" t="s">
        <v>112</v>
      </c>
      <c r="C86" s="31" t="s">
        <v>126</v>
      </c>
      <c r="D86" s="10"/>
      <c r="E86" s="40" t="s">
        <v>92</v>
      </c>
      <c r="F86" s="4" t="s">
        <v>52</v>
      </c>
      <c r="G86" s="47">
        <v>518069</v>
      </c>
      <c r="H86" s="40">
        <v>227650</v>
      </c>
      <c r="I86" s="48" t="s">
        <v>102</v>
      </c>
      <c r="J86" s="21"/>
    </row>
    <row r="87" spans="1:10" s="9" customFormat="1" ht="15">
      <c r="A87" s="2" t="s">
        <v>10</v>
      </c>
      <c r="B87" s="2" t="s">
        <v>113</v>
      </c>
      <c r="C87" s="31" t="s">
        <v>126</v>
      </c>
      <c r="D87" s="10"/>
      <c r="E87" s="40" t="s">
        <v>93</v>
      </c>
      <c r="F87" s="4" t="s">
        <v>52</v>
      </c>
      <c r="G87" s="47">
        <v>1516263</v>
      </c>
      <c r="H87" s="40">
        <v>76580</v>
      </c>
      <c r="I87" s="48" t="s">
        <v>102</v>
      </c>
      <c r="J87" s="21"/>
    </row>
    <row r="88" spans="1:10" s="9" customFormat="1" ht="15">
      <c r="A88" s="2" t="s">
        <v>10</v>
      </c>
      <c r="B88" s="2" t="s">
        <v>108</v>
      </c>
      <c r="C88" s="31" t="s">
        <v>126</v>
      </c>
      <c r="D88" s="10"/>
      <c r="E88" s="40" t="s">
        <v>93</v>
      </c>
      <c r="F88" s="4" t="s">
        <v>52</v>
      </c>
      <c r="G88" s="47">
        <v>1065150</v>
      </c>
      <c r="H88" s="40">
        <v>76580</v>
      </c>
      <c r="I88" s="48" t="s">
        <v>103</v>
      </c>
      <c r="J88" s="21"/>
    </row>
    <row r="89" spans="1:10" s="9" customFormat="1" ht="15">
      <c r="A89" s="2" t="s">
        <v>10</v>
      </c>
      <c r="B89" s="2" t="s">
        <v>114</v>
      </c>
      <c r="C89" s="31" t="s">
        <v>126</v>
      </c>
      <c r="D89" s="10"/>
      <c r="E89" s="40" t="s">
        <v>93</v>
      </c>
      <c r="F89" s="4" t="s">
        <v>52</v>
      </c>
      <c r="G89" s="47">
        <v>741013</v>
      </c>
      <c r="H89" s="40">
        <v>76580</v>
      </c>
      <c r="I89" s="48" t="s">
        <v>104</v>
      </c>
      <c r="J89" s="21"/>
    </row>
    <row r="90" spans="1:10" s="9" customFormat="1" ht="15">
      <c r="A90" s="2" t="s">
        <v>10</v>
      </c>
      <c r="B90" s="2" t="s">
        <v>115</v>
      </c>
      <c r="C90" s="31" t="s">
        <v>126</v>
      </c>
      <c r="D90" s="10"/>
      <c r="E90" s="40" t="s">
        <v>93</v>
      </c>
      <c r="F90" s="4" t="s">
        <v>52</v>
      </c>
      <c r="G90" s="47">
        <v>741013</v>
      </c>
      <c r="H90" s="40">
        <v>76580</v>
      </c>
      <c r="I90" s="48" t="s">
        <v>101</v>
      </c>
      <c r="J90" s="21"/>
    </row>
    <row r="91" spans="1:10" s="9" customFormat="1" ht="15">
      <c r="A91" s="2" t="s">
        <v>10</v>
      </c>
      <c r="B91" s="2" t="s">
        <v>118</v>
      </c>
      <c r="C91" s="31" t="s">
        <v>126</v>
      </c>
      <c r="D91" s="10"/>
      <c r="E91" s="40" t="s">
        <v>93</v>
      </c>
      <c r="F91" s="4" t="s">
        <v>52</v>
      </c>
      <c r="G91" s="47">
        <v>864982</v>
      </c>
      <c r="H91" s="40">
        <v>76580</v>
      </c>
      <c r="I91" s="48" t="s">
        <v>101</v>
      </c>
      <c r="J91" s="21"/>
    </row>
    <row r="92" spans="1:10" s="9" customFormat="1" ht="15">
      <c r="A92" s="2" t="s">
        <v>10</v>
      </c>
      <c r="B92" s="2" t="s">
        <v>116</v>
      </c>
      <c r="C92" s="31" t="s">
        <v>126</v>
      </c>
      <c r="D92" s="10"/>
      <c r="E92" s="40" t="s">
        <v>93</v>
      </c>
      <c r="F92" s="4" t="s">
        <v>52</v>
      </c>
      <c r="G92" s="47">
        <v>113526</v>
      </c>
      <c r="H92" s="40">
        <v>35865</v>
      </c>
      <c r="I92" s="48" t="s">
        <v>20</v>
      </c>
      <c r="J92" s="21"/>
    </row>
    <row r="93" spans="1:10" s="9" customFormat="1" ht="15">
      <c r="A93" s="2" t="s">
        <v>10</v>
      </c>
      <c r="B93" s="2" t="s">
        <v>117</v>
      </c>
      <c r="C93" s="31" t="s">
        <v>126</v>
      </c>
      <c r="D93" s="10"/>
      <c r="E93" s="40" t="s">
        <v>93</v>
      </c>
      <c r="F93" s="4" t="s">
        <v>52</v>
      </c>
      <c r="G93" s="47">
        <v>99960</v>
      </c>
      <c r="H93" s="40">
        <v>348575</v>
      </c>
      <c r="I93" s="48" t="s">
        <v>20</v>
      </c>
      <c r="J93" s="5"/>
    </row>
    <row r="94" spans="1:10" s="9" customFormat="1" ht="15">
      <c r="A94" s="2" t="s">
        <v>10</v>
      </c>
      <c r="B94" s="2" t="s">
        <v>118</v>
      </c>
      <c r="C94" s="31" t="s">
        <v>143</v>
      </c>
      <c r="D94" s="10"/>
      <c r="E94" s="31" t="s">
        <v>92</v>
      </c>
      <c r="F94" s="4" t="s">
        <v>52</v>
      </c>
      <c r="G94" s="33">
        <v>595000</v>
      </c>
      <c r="H94" s="31">
        <v>136365</v>
      </c>
      <c r="I94" s="39" t="s">
        <v>101</v>
      </c>
      <c r="J94" s="5"/>
    </row>
    <row r="95" spans="1:10" s="9" customFormat="1" ht="15">
      <c r="A95" s="2" t="s">
        <v>10</v>
      </c>
      <c r="B95" s="2" t="s">
        <v>23</v>
      </c>
      <c r="C95" s="31" t="s">
        <v>126</v>
      </c>
      <c r="D95" s="10"/>
      <c r="E95" s="40" t="s">
        <v>93</v>
      </c>
      <c r="F95" s="4" t="s">
        <v>52</v>
      </c>
      <c r="G95" s="47">
        <v>2280227</v>
      </c>
      <c r="H95" s="40">
        <v>153879</v>
      </c>
      <c r="I95" s="48" t="s">
        <v>14</v>
      </c>
      <c r="J95" s="21"/>
    </row>
    <row r="96" spans="1:10" s="9" customFormat="1" ht="15">
      <c r="A96" s="2" t="s">
        <v>10</v>
      </c>
      <c r="B96" s="2" t="s">
        <v>53</v>
      </c>
      <c r="C96" s="31" t="s">
        <v>126</v>
      </c>
      <c r="D96" s="10"/>
      <c r="E96" s="40" t="s">
        <v>93</v>
      </c>
      <c r="F96" s="4" t="s">
        <v>52</v>
      </c>
      <c r="G96" s="47">
        <v>2155545</v>
      </c>
      <c r="H96" s="40">
        <v>153879</v>
      </c>
      <c r="I96" s="48" t="s">
        <v>32</v>
      </c>
      <c r="J96" s="21"/>
    </row>
    <row r="97" spans="1:10" s="9" customFormat="1" ht="15">
      <c r="A97" s="2" t="s">
        <v>10</v>
      </c>
      <c r="B97" s="2" t="s">
        <v>58</v>
      </c>
      <c r="C97" s="31" t="s">
        <v>126</v>
      </c>
      <c r="D97" s="10"/>
      <c r="E97" s="40" t="s">
        <v>93</v>
      </c>
      <c r="F97" s="4" t="s">
        <v>52</v>
      </c>
      <c r="G97" s="47">
        <v>1959999</v>
      </c>
      <c r="H97" s="40">
        <v>6963</v>
      </c>
      <c r="I97" s="48" t="s">
        <v>32</v>
      </c>
      <c r="J97" s="5"/>
    </row>
    <row r="98" spans="1:10" s="9" customFormat="1" ht="15">
      <c r="A98" s="2" t="s">
        <v>10</v>
      </c>
      <c r="B98" s="2" t="s">
        <v>109</v>
      </c>
      <c r="C98" s="31" t="s">
        <v>126</v>
      </c>
      <c r="D98" s="10"/>
      <c r="E98" s="40" t="s">
        <v>93</v>
      </c>
      <c r="F98" s="4" t="s">
        <v>52</v>
      </c>
      <c r="G98" s="47">
        <v>6741436.87</v>
      </c>
      <c r="H98" s="40">
        <v>153880</v>
      </c>
      <c r="I98" s="48" t="s">
        <v>15</v>
      </c>
      <c r="J98" s="21"/>
    </row>
    <row r="99" spans="1:10" s="9" customFormat="1" ht="15">
      <c r="A99" s="2" t="s">
        <v>10</v>
      </c>
      <c r="B99" s="2" t="s">
        <v>110</v>
      </c>
      <c r="C99" s="31" t="s">
        <v>126</v>
      </c>
      <c r="D99" s="10"/>
      <c r="E99" s="40" t="s">
        <v>93</v>
      </c>
      <c r="F99" s="4" t="s">
        <v>52</v>
      </c>
      <c r="G99" s="47">
        <v>2113710</v>
      </c>
      <c r="H99" s="40">
        <v>153879</v>
      </c>
      <c r="I99" s="48" t="s">
        <v>105</v>
      </c>
      <c r="J99" s="21"/>
    </row>
    <row r="100" spans="1:10" s="9" customFormat="1" ht="15">
      <c r="A100" s="2" t="s">
        <v>10</v>
      </c>
      <c r="B100" s="2" t="s">
        <v>24</v>
      </c>
      <c r="C100" s="31" t="s">
        <v>126</v>
      </c>
      <c r="D100" s="10"/>
      <c r="E100" s="40" t="s">
        <v>90</v>
      </c>
      <c r="F100" s="4" t="s">
        <v>52</v>
      </c>
      <c r="G100" s="47">
        <v>1167915</v>
      </c>
      <c r="H100" s="40">
        <v>3368</v>
      </c>
      <c r="I100" s="48" t="s">
        <v>16</v>
      </c>
      <c r="J100" s="21"/>
    </row>
    <row r="101" spans="1:10" s="9" customFormat="1" ht="15">
      <c r="A101" s="2" t="s">
        <v>10</v>
      </c>
      <c r="B101" s="2" t="s">
        <v>119</v>
      </c>
      <c r="C101" s="31" t="s">
        <v>126</v>
      </c>
      <c r="D101" s="10"/>
      <c r="E101" s="40" t="s">
        <v>93</v>
      </c>
      <c r="F101" s="4" t="s">
        <v>52</v>
      </c>
      <c r="G101" s="47">
        <v>5561099.67</v>
      </c>
      <c r="H101" s="40">
        <v>107257</v>
      </c>
      <c r="I101" s="48" t="s">
        <v>106</v>
      </c>
      <c r="J101" s="5"/>
    </row>
    <row r="102" spans="1:10" s="9" customFormat="1" ht="15">
      <c r="A102" s="2" t="s">
        <v>10</v>
      </c>
      <c r="B102" s="2" t="s">
        <v>120</v>
      </c>
      <c r="C102" s="31" t="s">
        <v>126</v>
      </c>
      <c r="D102" s="10"/>
      <c r="E102" s="40" t="s">
        <v>93</v>
      </c>
      <c r="F102" s="4" t="s">
        <v>52</v>
      </c>
      <c r="G102" s="47">
        <v>2342338</v>
      </c>
      <c r="H102" s="40">
        <v>6883</v>
      </c>
      <c r="I102" s="48" t="s">
        <v>106</v>
      </c>
      <c r="J102" s="5"/>
    </row>
    <row r="103" spans="1:10" s="9" customFormat="1" ht="15">
      <c r="A103" s="2" t="s">
        <v>10</v>
      </c>
      <c r="B103" s="2" t="s">
        <v>111</v>
      </c>
      <c r="C103" s="31" t="s">
        <v>126</v>
      </c>
      <c r="D103" s="10"/>
      <c r="E103" s="40" t="s">
        <v>93</v>
      </c>
      <c r="F103" s="4" t="s">
        <v>52</v>
      </c>
      <c r="G103" s="47">
        <v>3961449</v>
      </c>
      <c r="H103" s="40">
        <v>53889</v>
      </c>
      <c r="I103" s="22" t="s">
        <v>18</v>
      </c>
      <c r="J103" s="21"/>
    </row>
    <row r="104" spans="1:10" s="9" customFormat="1" ht="15">
      <c r="A104" s="2" t="s">
        <v>10</v>
      </c>
      <c r="B104" s="2" t="s">
        <v>121</v>
      </c>
      <c r="C104" s="31" t="s">
        <v>126</v>
      </c>
      <c r="D104" s="10"/>
      <c r="E104" s="40" t="s">
        <v>93</v>
      </c>
      <c r="F104" s="4" t="s">
        <v>52</v>
      </c>
      <c r="G104" s="47">
        <v>720721</v>
      </c>
      <c r="H104" s="40">
        <v>537</v>
      </c>
      <c r="I104" s="22" t="s">
        <v>18</v>
      </c>
      <c r="J104" s="21"/>
    </row>
    <row r="105" spans="1:10" s="9" customFormat="1" ht="15">
      <c r="A105" s="2" t="s">
        <v>10</v>
      </c>
      <c r="B105" s="2" t="s">
        <v>57</v>
      </c>
      <c r="C105" s="31" t="s">
        <v>126</v>
      </c>
      <c r="D105" s="10"/>
      <c r="E105" s="40" t="s">
        <v>93</v>
      </c>
      <c r="F105" s="4" t="s">
        <v>52</v>
      </c>
      <c r="G105" s="47">
        <v>1951411</v>
      </c>
      <c r="H105" s="40">
        <v>50672</v>
      </c>
      <c r="I105" s="48" t="s">
        <v>17</v>
      </c>
      <c r="J105" s="21"/>
    </row>
    <row r="106" spans="1:10" s="9" customFormat="1" ht="15">
      <c r="A106" s="2" t="s">
        <v>10</v>
      </c>
      <c r="B106" s="2" t="s">
        <v>112</v>
      </c>
      <c r="C106" s="31" t="s">
        <v>126</v>
      </c>
      <c r="D106" s="10"/>
      <c r="E106" s="40" t="s">
        <v>93</v>
      </c>
      <c r="F106" s="4" t="s">
        <v>52</v>
      </c>
      <c r="G106" s="47">
        <v>2072274</v>
      </c>
      <c r="H106" s="40">
        <v>227915</v>
      </c>
      <c r="I106" s="48" t="s">
        <v>102</v>
      </c>
      <c r="J106" s="5"/>
    </row>
    <row r="107" spans="1:10" s="9" customFormat="1" ht="15">
      <c r="A107" s="2" t="s">
        <v>10</v>
      </c>
      <c r="B107" s="2" t="s">
        <v>122</v>
      </c>
      <c r="C107" s="31" t="s">
        <v>126</v>
      </c>
      <c r="D107" s="10"/>
      <c r="E107" s="40" t="s">
        <v>93</v>
      </c>
      <c r="F107" s="4" t="s">
        <v>52</v>
      </c>
      <c r="G107" s="47">
        <v>3964677.78</v>
      </c>
      <c r="H107" s="40">
        <v>76582</v>
      </c>
      <c r="I107" s="48" t="s">
        <v>102</v>
      </c>
      <c r="J107" s="5"/>
    </row>
    <row r="108" spans="1:10" s="9" customFormat="1" ht="15">
      <c r="A108" s="2" t="s">
        <v>10</v>
      </c>
      <c r="B108" s="2" t="s">
        <v>108</v>
      </c>
      <c r="C108" s="31" t="s">
        <v>126</v>
      </c>
      <c r="D108" s="10"/>
      <c r="E108" s="40" t="s">
        <v>93</v>
      </c>
      <c r="F108" s="4" t="s">
        <v>52</v>
      </c>
      <c r="G108" s="47">
        <v>3033323</v>
      </c>
      <c r="H108" s="40">
        <v>137570</v>
      </c>
      <c r="I108" s="48" t="s">
        <v>103</v>
      </c>
      <c r="J108" s="21"/>
    </row>
    <row r="109" spans="1:10" s="9" customFormat="1" ht="15">
      <c r="A109" s="2" t="s">
        <v>10</v>
      </c>
      <c r="B109" s="2" t="s">
        <v>114</v>
      </c>
      <c r="C109" s="31" t="s">
        <v>126</v>
      </c>
      <c r="D109" s="10"/>
      <c r="E109" s="40" t="s">
        <v>93</v>
      </c>
      <c r="F109" s="4" t="s">
        <v>52</v>
      </c>
      <c r="G109" s="47">
        <v>2009715</v>
      </c>
      <c r="H109" s="40">
        <v>137570</v>
      </c>
      <c r="I109" s="48" t="s">
        <v>104</v>
      </c>
      <c r="J109" s="5"/>
    </row>
    <row r="110" spans="1:10" s="9" customFormat="1" ht="15">
      <c r="A110" s="2" t="s">
        <v>10</v>
      </c>
      <c r="B110" s="2" t="s">
        <v>115</v>
      </c>
      <c r="C110" s="31" t="s">
        <v>126</v>
      </c>
      <c r="D110" s="10"/>
      <c r="E110" s="40" t="s">
        <v>93</v>
      </c>
      <c r="F110" s="4" t="s">
        <v>52</v>
      </c>
      <c r="G110" s="47">
        <v>2009715</v>
      </c>
      <c r="H110" s="40">
        <v>137570</v>
      </c>
      <c r="I110" s="48" t="s">
        <v>101</v>
      </c>
      <c r="J110" s="5"/>
    </row>
    <row r="111" spans="1:10" s="9" customFormat="1" ht="15">
      <c r="A111" s="2" t="s">
        <v>10</v>
      </c>
      <c r="B111" s="2" t="s">
        <v>118</v>
      </c>
      <c r="C111" s="31" t="s">
        <v>126</v>
      </c>
      <c r="D111" s="10"/>
      <c r="E111" s="40" t="s">
        <v>93</v>
      </c>
      <c r="F111" s="4" t="s">
        <v>52</v>
      </c>
      <c r="G111" s="47">
        <v>4448785.25</v>
      </c>
      <c r="H111" s="40">
        <v>137569</v>
      </c>
      <c r="I111" s="48" t="s">
        <v>101</v>
      </c>
      <c r="J111" s="5"/>
    </row>
    <row r="112" spans="1:10" s="9" customFormat="1" ht="15">
      <c r="A112" s="2" t="s">
        <v>10</v>
      </c>
      <c r="B112" s="2" t="s">
        <v>123</v>
      </c>
      <c r="C112" s="31" t="s">
        <v>126</v>
      </c>
      <c r="D112" s="10"/>
      <c r="E112" s="40" t="s">
        <v>93</v>
      </c>
      <c r="F112" s="4" t="s">
        <v>52</v>
      </c>
      <c r="G112" s="47">
        <v>1114624</v>
      </c>
      <c r="H112" s="40">
        <v>137570</v>
      </c>
      <c r="I112" s="48" t="s">
        <v>101</v>
      </c>
      <c r="J112" s="5"/>
    </row>
    <row r="113" spans="1:10" s="9" customFormat="1" ht="15">
      <c r="A113" s="2" t="s">
        <v>10</v>
      </c>
      <c r="B113" s="2" t="s">
        <v>116</v>
      </c>
      <c r="C113" s="31" t="s">
        <v>126</v>
      </c>
      <c r="D113" s="10"/>
      <c r="E113" s="40" t="s">
        <v>93</v>
      </c>
      <c r="F113" s="4" t="s">
        <v>52</v>
      </c>
      <c r="G113" s="47">
        <v>454104</v>
      </c>
      <c r="H113" s="40">
        <v>35995</v>
      </c>
      <c r="I113" s="48" t="s">
        <v>20</v>
      </c>
      <c r="J113" s="5"/>
    </row>
    <row r="114" spans="1:10" s="9" customFormat="1" ht="15">
      <c r="A114" s="2" t="s">
        <v>10</v>
      </c>
      <c r="B114" s="2" t="s">
        <v>117</v>
      </c>
      <c r="C114" s="31" t="s">
        <v>126</v>
      </c>
      <c r="D114" s="10"/>
      <c r="E114" s="40" t="s">
        <v>93</v>
      </c>
      <c r="F114" s="4" t="s">
        <v>52</v>
      </c>
      <c r="G114" s="47">
        <v>499800</v>
      </c>
      <c r="H114" s="40">
        <v>348972</v>
      </c>
      <c r="I114" s="48" t="s">
        <v>20</v>
      </c>
      <c r="J114" s="5"/>
    </row>
    <row r="115" spans="1:10" s="9" customFormat="1" ht="15">
      <c r="A115" s="2" t="s">
        <v>10</v>
      </c>
      <c r="B115" s="2" t="s">
        <v>124</v>
      </c>
      <c r="C115" s="31" t="s">
        <v>126</v>
      </c>
      <c r="D115" s="10"/>
      <c r="E115" s="40" t="s">
        <v>93</v>
      </c>
      <c r="F115" s="4" t="s">
        <v>52</v>
      </c>
      <c r="G115" s="47">
        <v>3471610.8</v>
      </c>
      <c r="H115" s="40">
        <v>63724</v>
      </c>
      <c r="I115" s="48" t="s">
        <v>12</v>
      </c>
      <c r="J115" s="5"/>
    </row>
    <row r="116" spans="1:10" s="9" customFormat="1" ht="15">
      <c r="A116" s="2" t="s">
        <v>10</v>
      </c>
      <c r="B116" s="21" t="s">
        <v>13</v>
      </c>
      <c r="C116" s="31" t="s">
        <v>126</v>
      </c>
      <c r="D116" s="10"/>
      <c r="E116" s="40" t="s">
        <v>93</v>
      </c>
      <c r="F116" s="4" t="s">
        <v>52</v>
      </c>
      <c r="G116" s="47">
        <v>12792500</v>
      </c>
      <c r="H116" s="40">
        <v>19335</v>
      </c>
      <c r="I116" s="48" t="s">
        <v>12</v>
      </c>
      <c r="J116" s="5"/>
    </row>
    <row r="117" spans="1:10" s="9" customFormat="1" ht="15">
      <c r="A117" s="2" t="s">
        <v>10</v>
      </c>
      <c r="B117" s="21" t="s">
        <v>33</v>
      </c>
      <c r="C117" s="31" t="s">
        <v>129</v>
      </c>
      <c r="D117" s="10"/>
      <c r="E117" s="31" t="s">
        <v>90</v>
      </c>
      <c r="F117" s="4" t="s">
        <v>52</v>
      </c>
      <c r="G117" s="33">
        <v>357000</v>
      </c>
      <c r="H117" s="31">
        <v>4700</v>
      </c>
      <c r="I117" s="39" t="s">
        <v>12</v>
      </c>
      <c r="J117" s="2"/>
    </row>
    <row r="118" spans="1:10" s="9" customFormat="1" ht="15">
      <c r="A118" s="2" t="s">
        <v>10</v>
      </c>
      <c r="B118" s="21" t="s">
        <v>33</v>
      </c>
      <c r="C118" s="31" t="s">
        <v>128</v>
      </c>
      <c r="D118" s="10"/>
      <c r="E118" s="31" t="s">
        <v>90</v>
      </c>
      <c r="F118" s="4" t="s">
        <v>52</v>
      </c>
      <c r="G118" s="33">
        <v>357000</v>
      </c>
      <c r="H118" s="31">
        <v>4702</v>
      </c>
      <c r="I118" s="39" t="s">
        <v>12</v>
      </c>
      <c r="J118" s="2"/>
    </row>
    <row r="119" spans="1:10" s="9" customFormat="1" ht="15">
      <c r="A119" s="2" t="s">
        <v>10</v>
      </c>
      <c r="B119" s="21" t="s">
        <v>34</v>
      </c>
      <c r="C119" s="31" t="s">
        <v>82</v>
      </c>
      <c r="D119" s="10"/>
      <c r="E119" s="31" t="s">
        <v>92</v>
      </c>
      <c r="F119" s="4" t="s">
        <v>52</v>
      </c>
      <c r="G119" s="33">
        <v>1208544</v>
      </c>
      <c r="H119" s="31" t="s">
        <v>96</v>
      </c>
      <c r="I119" s="39" t="s">
        <v>12</v>
      </c>
      <c r="J119" s="2"/>
    </row>
    <row r="120" spans="1:10" s="9" customFormat="1" ht="15">
      <c r="A120" s="2" t="s">
        <v>10</v>
      </c>
      <c r="B120" s="21" t="s">
        <v>33</v>
      </c>
      <c r="C120" s="31" t="s">
        <v>127</v>
      </c>
      <c r="D120" s="10"/>
      <c r="E120" s="31" t="s">
        <v>93</v>
      </c>
      <c r="F120" s="4" t="s">
        <v>52</v>
      </c>
      <c r="G120" s="33">
        <v>357000</v>
      </c>
      <c r="H120" s="31">
        <v>4369</v>
      </c>
      <c r="I120" s="39" t="s">
        <v>16</v>
      </c>
      <c r="J120" s="2"/>
    </row>
    <row r="121" spans="1:10" s="9" customFormat="1" ht="15">
      <c r="A121" s="2" t="s">
        <v>10</v>
      </c>
      <c r="B121" s="21" t="s">
        <v>33</v>
      </c>
      <c r="C121" s="31" t="s">
        <v>130</v>
      </c>
      <c r="D121" s="10"/>
      <c r="E121" s="31" t="s">
        <v>90</v>
      </c>
      <c r="F121" s="4" t="s">
        <v>52</v>
      </c>
      <c r="G121" s="33">
        <v>357000</v>
      </c>
      <c r="H121" s="31">
        <v>4703</v>
      </c>
      <c r="I121" s="39" t="s">
        <v>12</v>
      </c>
      <c r="J121" s="2"/>
    </row>
    <row r="122" spans="1:10" s="9" customFormat="1" ht="15">
      <c r="A122" s="2" t="s">
        <v>10</v>
      </c>
      <c r="B122" s="21" t="s">
        <v>33</v>
      </c>
      <c r="C122" s="31" t="s">
        <v>131</v>
      </c>
      <c r="D122" s="10"/>
      <c r="E122" s="31" t="s">
        <v>90</v>
      </c>
      <c r="F122" s="4" t="s">
        <v>52</v>
      </c>
      <c r="G122" s="33">
        <v>357000</v>
      </c>
      <c r="H122" s="31">
        <v>4704</v>
      </c>
      <c r="I122" s="39" t="s">
        <v>12</v>
      </c>
      <c r="J122" s="2"/>
    </row>
    <row r="123" spans="1:10" s="9" customFormat="1" ht="15">
      <c r="A123" s="2" t="s">
        <v>10</v>
      </c>
      <c r="B123" s="21" t="s">
        <v>33</v>
      </c>
      <c r="C123" s="31" t="s">
        <v>132</v>
      </c>
      <c r="D123" s="10"/>
      <c r="E123" s="31" t="s">
        <v>90</v>
      </c>
      <c r="F123" s="4" t="s">
        <v>52</v>
      </c>
      <c r="G123" s="33">
        <v>357000</v>
      </c>
      <c r="H123" s="31">
        <v>4705</v>
      </c>
      <c r="I123" s="39" t="s">
        <v>12</v>
      </c>
      <c r="J123" s="2"/>
    </row>
    <row r="124" spans="1:10" s="9" customFormat="1" ht="15">
      <c r="A124" s="2" t="s">
        <v>10</v>
      </c>
      <c r="B124" s="21" t="s">
        <v>34</v>
      </c>
      <c r="C124" s="31" t="s">
        <v>83</v>
      </c>
      <c r="D124" s="10"/>
      <c r="E124" s="31" t="s">
        <v>93</v>
      </c>
      <c r="F124" s="4" t="s">
        <v>52</v>
      </c>
      <c r="G124" s="33">
        <v>195655</v>
      </c>
      <c r="H124" s="31">
        <v>4740</v>
      </c>
      <c r="I124" s="39" t="s">
        <v>12</v>
      </c>
      <c r="J124" s="2"/>
    </row>
    <row r="125" spans="1:10" s="9" customFormat="1" ht="15">
      <c r="A125" s="2" t="s">
        <v>10</v>
      </c>
      <c r="B125" s="21" t="s">
        <v>33</v>
      </c>
      <c r="C125" s="31" t="s">
        <v>133</v>
      </c>
      <c r="D125" s="10"/>
      <c r="E125" s="31" t="s">
        <v>93</v>
      </c>
      <c r="F125" s="4" t="s">
        <v>52</v>
      </c>
      <c r="G125" s="33">
        <v>357000</v>
      </c>
      <c r="H125" s="31">
        <v>4710</v>
      </c>
      <c r="I125" s="39" t="s">
        <v>12</v>
      </c>
      <c r="J125" s="2"/>
    </row>
    <row r="126" spans="1:10" s="9" customFormat="1" ht="15">
      <c r="A126" s="2" t="s">
        <v>10</v>
      </c>
      <c r="B126" s="21" t="s">
        <v>33</v>
      </c>
      <c r="C126" s="31" t="s">
        <v>84</v>
      </c>
      <c r="D126" s="24"/>
      <c r="E126" s="31" t="s">
        <v>90</v>
      </c>
      <c r="F126" s="4" t="s">
        <v>52</v>
      </c>
      <c r="G126" s="33">
        <v>357000</v>
      </c>
      <c r="H126" s="31">
        <v>4707</v>
      </c>
      <c r="I126" s="39" t="s">
        <v>12</v>
      </c>
      <c r="J126" s="2"/>
    </row>
    <row r="127" spans="1:10" s="9" customFormat="1" ht="15">
      <c r="A127" s="2" t="s">
        <v>10</v>
      </c>
      <c r="B127" s="21" t="s">
        <v>34</v>
      </c>
      <c r="C127" s="31" t="s">
        <v>85</v>
      </c>
      <c r="D127" s="24"/>
      <c r="E127" s="31" t="s">
        <v>93</v>
      </c>
      <c r="F127" s="4" t="s">
        <v>52</v>
      </c>
      <c r="G127" s="33">
        <v>1090078</v>
      </c>
      <c r="H127" s="31" t="s">
        <v>97</v>
      </c>
      <c r="I127" s="39" t="s">
        <v>12</v>
      </c>
      <c r="J127" s="2"/>
    </row>
    <row r="128" spans="1:10" s="9" customFormat="1" ht="15">
      <c r="A128" s="2" t="s">
        <v>10</v>
      </c>
      <c r="B128" s="21" t="s">
        <v>34</v>
      </c>
      <c r="C128" s="31" t="s">
        <v>86</v>
      </c>
      <c r="D128" s="24"/>
      <c r="E128" s="31" t="s">
        <v>93</v>
      </c>
      <c r="F128" s="4" t="s">
        <v>52</v>
      </c>
      <c r="G128" s="33">
        <v>1020201</v>
      </c>
      <c r="H128" s="31" t="s">
        <v>98</v>
      </c>
      <c r="I128" s="39" t="s">
        <v>12</v>
      </c>
      <c r="J128" s="2"/>
    </row>
    <row r="129" spans="1:10" s="9" customFormat="1" ht="15">
      <c r="A129" s="2" t="s">
        <v>10</v>
      </c>
      <c r="B129" s="21" t="s">
        <v>125</v>
      </c>
      <c r="C129" s="43" t="s">
        <v>87</v>
      </c>
      <c r="D129" s="24"/>
      <c r="E129" s="31" t="s">
        <v>90</v>
      </c>
      <c r="F129" s="4" t="s">
        <v>52</v>
      </c>
      <c r="G129" s="33">
        <v>357000</v>
      </c>
      <c r="H129" s="31">
        <v>8023</v>
      </c>
      <c r="I129" s="39" t="s">
        <v>12</v>
      </c>
      <c r="J129" s="2"/>
    </row>
    <row r="130" spans="1:10" s="9" customFormat="1" ht="15">
      <c r="A130" s="2" t="s">
        <v>10</v>
      </c>
      <c r="B130" s="21" t="s">
        <v>34</v>
      </c>
      <c r="C130" s="31" t="s">
        <v>88</v>
      </c>
      <c r="D130" s="24"/>
      <c r="E130" s="31" t="s">
        <v>90</v>
      </c>
      <c r="F130" s="4" t="s">
        <v>52</v>
      </c>
      <c r="G130" s="33">
        <v>866472</v>
      </c>
      <c r="H130" s="31" t="s">
        <v>99</v>
      </c>
      <c r="I130" s="39" t="s">
        <v>12</v>
      </c>
      <c r="J130" s="2"/>
    </row>
    <row r="131" spans="1:10" s="9" customFormat="1" ht="15">
      <c r="A131" s="2" t="s">
        <v>10</v>
      </c>
      <c r="B131" s="21" t="s">
        <v>34</v>
      </c>
      <c r="C131" s="31" t="s">
        <v>89</v>
      </c>
      <c r="D131" s="24"/>
      <c r="E131" s="31" t="s">
        <v>90</v>
      </c>
      <c r="F131" s="4" t="s">
        <v>52</v>
      </c>
      <c r="G131" s="33">
        <v>3434446</v>
      </c>
      <c r="H131" s="31" t="s">
        <v>100</v>
      </c>
      <c r="I131" s="39" t="s">
        <v>12</v>
      </c>
      <c r="J131" s="2"/>
    </row>
    <row r="132" spans="1:10" s="9" customFormat="1" ht="15">
      <c r="A132" s="2" t="s">
        <v>148</v>
      </c>
      <c r="B132" s="21" t="s">
        <v>149</v>
      </c>
      <c r="C132" s="31" t="s">
        <v>126</v>
      </c>
      <c r="D132" s="24"/>
      <c r="E132" s="31" t="s">
        <v>93</v>
      </c>
      <c r="F132" s="4" t="s">
        <v>52</v>
      </c>
      <c r="G132" s="25">
        <f>1792729/15</f>
        <v>119515.26666666666</v>
      </c>
      <c r="H132" s="21"/>
      <c r="I132" s="39" t="s">
        <v>12</v>
      </c>
      <c r="J132" s="2"/>
    </row>
    <row r="133" spans="1:10" s="9" customFormat="1" ht="15">
      <c r="A133" s="2" t="s">
        <v>148</v>
      </c>
      <c r="B133" s="21" t="s">
        <v>149</v>
      </c>
      <c r="C133" s="31" t="s">
        <v>126</v>
      </c>
      <c r="D133" s="24"/>
      <c r="E133" s="31" t="s">
        <v>93</v>
      </c>
      <c r="F133" s="4" t="s">
        <v>52</v>
      </c>
      <c r="G133" s="25">
        <f aca="true" t="shared" si="0" ref="G133:G146">1792729/15</f>
        <v>119515.26666666666</v>
      </c>
      <c r="H133" s="21"/>
      <c r="I133" s="21" t="s">
        <v>14</v>
      </c>
      <c r="J133" s="2"/>
    </row>
    <row r="134" spans="1:10" s="9" customFormat="1" ht="15">
      <c r="A134" s="2" t="s">
        <v>148</v>
      </c>
      <c r="B134" s="21" t="s">
        <v>149</v>
      </c>
      <c r="C134" s="31" t="s">
        <v>126</v>
      </c>
      <c r="D134" s="24"/>
      <c r="E134" s="31" t="s">
        <v>93</v>
      </c>
      <c r="F134" s="4" t="s">
        <v>52</v>
      </c>
      <c r="G134" s="25">
        <f t="shared" si="0"/>
        <v>119515.26666666666</v>
      </c>
      <c r="H134" s="21"/>
      <c r="I134" s="21" t="s">
        <v>32</v>
      </c>
      <c r="J134" s="2"/>
    </row>
    <row r="135" spans="1:10" s="9" customFormat="1" ht="15">
      <c r="A135" s="2" t="s">
        <v>148</v>
      </c>
      <c r="B135" s="21" t="s">
        <v>149</v>
      </c>
      <c r="C135" s="31" t="s">
        <v>126</v>
      </c>
      <c r="D135" s="24"/>
      <c r="E135" s="31" t="s">
        <v>93</v>
      </c>
      <c r="F135" s="4" t="s">
        <v>52</v>
      </c>
      <c r="G135" s="25">
        <f t="shared" si="0"/>
        <v>119515.26666666666</v>
      </c>
      <c r="H135" s="21"/>
      <c r="I135" s="21" t="s">
        <v>15</v>
      </c>
      <c r="J135" s="2"/>
    </row>
    <row r="136" spans="1:10" s="9" customFormat="1" ht="15">
      <c r="A136" s="2" t="s">
        <v>148</v>
      </c>
      <c r="B136" s="21" t="s">
        <v>149</v>
      </c>
      <c r="C136" s="31" t="s">
        <v>126</v>
      </c>
      <c r="D136" s="24"/>
      <c r="E136" s="31" t="s">
        <v>93</v>
      </c>
      <c r="F136" s="4" t="s">
        <v>52</v>
      </c>
      <c r="G136" s="25">
        <f t="shared" si="0"/>
        <v>119515.26666666666</v>
      </c>
      <c r="H136" s="21"/>
      <c r="I136" s="21" t="s">
        <v>105</v>
      </c>
      <c r="J136" s="2"/>
    </row>
    <row r="137" spans="1:10" s="9" customFormat="1" ht="15">
      <c r="A137" s="2" t="s">
        <v>148</v>
      </c>
      <c r="B137" s="21" t="s">
        <v>149</v>
      </c>
      <c r="C137" s="31" t="s">
        <v>126</v>
      </c>
      <c r="D137" s="24"/>
      <c r="E137" s="31" t="s">
        <v>93</v>
      </c>
      <c r="F137" s="4" t="s">
        <v>52</v>
      </c>
      <c r="G137" s="25">
        <f t="shared" si="0"/>
        <v>119515.26666666666</v>
      </c>
      <c r="H137" s="21"/>
      <c r="I137" s="21" t="s">
        <v>16</v>
      </c>
      <c r="J137" s="2"/>
    </row>
    <row r="138" spans="1:10" s="9" customFormat="1" ht="15">
      <c r="A138" s="2" t="s">
        <v>148</v>
      </c>
      <c r="B138" s="21" t="s">
        <v>149</v>
      </c>
      <c r="C138" s="31" t="s">
        <v>126</v>
      </c>
      <c r="D138" s="24"/>
      <c r="E138" s="31" t="s">
        <v>93</v>
      </c>
      <c r="F138" s="4" t="s">
        <v>52</v>
      </c>
      <c r="G138" s="25">
        <f t="shared" si="0"/>
        <v>119515.26666666666</v>
      </c>
      <c r="H138" s="21"/>
      <c r="I138" s="21" t="s">
        <v>106</v>
      </c>
      <c r="J138" s="2"/>
    </row>
    <row r="139" spans="1:10" s="9" customFormat="1" ht="15">
      <c r="A139" s="2" t="s">
        <v>148</v>
      </c>
      <c r="B139" s="21" t="s">
        <v>149</v>
      </c>
      <c r="C139" s="31" t="s">
        <v>126</v>
      </c>
      <c r="D139" s="24"/>
      <c r="E139" s="31" t="s">
        <v>93</v>
      </c>
      <c r="F139" s="4" t="s">
        <v>52</v>
      </c>
      <c r="G139" s="25">
        <f t="shared" si="0"/>
        <v>119515.26666666666</v>
      </c>
      <c r="H139" s="21"/>
      <c r="I139" s="22" t="s">
        <v>18</v>
      </c>
      <c r="J139" s="2"/>
    </row>
    <row r="140" spans="1:10" s="9" customFormat="1" ht="15">
      <c r="A140" s="2" t="s">
        <v>148</v>
      </c>
      <c r="B140" s="21" t="s">
        <v>149</v>
      </c>
      <c r="C140" s="31" t="s">
        <v>126</v>
      </c>
      <c r="D140" s="24"/>
      <c r="E140" s="31" t="s">
        <v>93</v>
      </c>
      <c r="F140" s="4" t="s">
        <v>52</v>
      </c>
      <c r="G140" s="25">
        <f t="shared" si="0"/>
        <v>119515.26666666666</v>
      </c>
      <c r="H140" s="21"/>
      <c r="I140" s="21" t="s">
        <v>17</v>
      </c>
      <c r="J140" s="2"/>
    </row>
    <row r="141" spans="1:10" s="9" customFormat="1" ht="15">
      <c r="A141" s="2" t="s">
        <v>148</v>
      </c>
      <c r="B141" s="21" t="s">
        <v>149</v>
      </c>
      <c r="C141" s="31" t="s">
        <v>126</v>
      </c>
      <c r="D141" s="24"/>
      <c r="E141" s="31" t="s">
        <v>93</v>
      </c>
      <c r="F141" s="4" t="s">
        <v>52</v>
      </c>
      <c r="G141" s="25">
        <f t="shared" si="0"/>
        <v>119515.26666666666</v>
      </c>
      <c r="H141" s="21"/>
      <c r="I141" s="21" t="s">
        <v>102</v>
      </c>
      <c r="J141" s="2"/>
    </row>
    <row r="142" spans="1:10" s="9" customFormat="1" ht="15">
      <c r="A142" s="2" t="s">
        <v>148</v>
      </c>
      <c r="B142" s="21" t="s">
        <v>149</v>
      </c>
      <c r="C142" s="31" t="s">
        <v>126</v>
      </c>
      <c r="D142" s="24"/>
      <c r="E142" s="31" t="s">
        <v>93</v>
      </c>
      <c r="F142" s="4" t="s">
        <v>52</v>
      </c>
      <c r="G142" s="25">
        <f t="shared" si="0"/>
        <v>119515.26666666666</v>
      </c>
      <c r="H142" s="21"/>
      <c r="I142" s="21" t="s">
        <v>103</v>
      </c>
      <c r="J142" s="2"/>
    </row>
    <row r="143" spans="1:10" s="9" customFormat="1" ht="15">
      <c r="A143" s="2" t="s">
        <v>148</v>
      </c>
      <c r="B143" s="21" t="s">
        <v>149</v>
      </c>
      <c r="C143" s="31" t="s">
        <v>126</v>
      </c>
      <c r="D143" s="24"/>
      <c r="E143" s="31" t="s">
        <v>93</v>
      </c>
      <c r="F143" s="4" t="s">
        <v>52</v>
      </c>
      <c r="G143" s="25">
        <f t="shared" si="0"/>
        <v>119515.26666666666</v>
      </c>
      <c r="H143" s="21"/>
      <c r="I143" s="21" t="s">
        <v>101</v>
      </c>
      <c r="J143" s="2"/>
    </row>
    <row r="144" spans="1:10" s="9" customFormat="1" ht="15">
      <c r="A144" s="2" t="s">
        <v>148</v>
      </c>
      <c r="B144" s="21" t="s">
        <v>149</v>
      </c>
      <c r="C144" s="31" t="s">
        <v>126</v>
      </c>
      <c r="D144" s="24"/>
      <c r="E144" s="31" t="s">
        <v>93</v>
      </c>
      <c r="F144" s="4" t="s">
        <v>52</v>
      </c>
      <c r="G144" s="25">
        <f t="shared" si="0"/>
        <v>119515.26666666666</v>
      </c>
      <c r="H144" s="21"/>
      <c r="I144" s="21" t="s">
        <v>104</v>
      </c>
      <c r="J144" s="2"/>
    </row>
    <row r="145" spans="1:10" s="9" customFormat="1" ht="15">
      <c r="A145" s="2" t="s">
        <v>148</v>
      </c>
      <c r="B145" s="21" t="s">
        <v>149</v>
      </c>
      <c r="C145" s="31" t="s">
        <v>126</v>
      </c>
      <c r="D145" s="24"/>
      <c r="E145" s="31" t="s">
        <v>93</v>
      </c>
      <c r="F145" s="4" t="s">
        <v>52</v>
      </c>
      <c r="G145" s="25">
        <f t="shared" si="0"/>
        <v>119515.26666666666</v>
      </c>
      <c r="H145" s="21"/>
      <c r="I145" s="21" t="s">
        <v>21</v>
      </c>
      <c r="J145" s="2"/>
    </row>
    <row r="146" spans="1:10" s="9" customFormat="1" ht="15">
      <c r="A146" s="2" t="s">
        <v>148</v>
      </c>
      <c r="B146" s="21" t="s">
        <v>149</v>
      </c>
      <c r="C146" s="31" t="s">
        <v>126</v>
      </c>
      <c r="D146" s="24"/>
      <c r="E146" s="31" t="s">
        <v>93</v>
      </c>
      <c r="F146" s="4" t="s">
        <v>52</v>
      </c>
      <c r="G146" s="25">
        <f t="shared" si="0"/>
        <v>119515.26666666666</v>
      </c>
      <c r="H146" s="21"/>
      <c r="I146" s="21" t="s">
        <v>20</v>
      </c>
      <c r="J146" s="2"/>
    </row>
    <row r="147" spans="1:10" s="9" customFormat="1" ht="15">
      <c r="A147" s="2" t="s">
        <v>148</v>
      </c>
      <c r="B147" s="21" t="s">
        <v>150</v>
      </c>
      <c r="C147" s="31" t="s">
        <v>126</v>
      </c>
      <c r="D147" s="24"/>
      <c r="E147" s="31" t="s">
        <v>93</v>
      </c>
      <c r="F147" s="4" t="s">
        <v>52</v>
      </c>
      <c r="G147" s="25">
        <f>1886658/15</f>
        <v>125777.2</v>
      </c>
      <c r="H147" s="21"/>
      <c r="I147" s="39" t="s">
        <v>12</v>
      </c>
      <c r="J147" s="2"/>
    </row>
    <row r="148" spans="1:10" s="9" customFormat="1" ht="15">
      <c r="A148" s="2" t="s">
        <v>148</v>
      </c>
      <c r="B148" s="21" t="s">
        <v>150</v>
      </c>
      <c r="C148" s="31" t="s">
        <v>126</v>
      </c>
      <c r="D148" s="24"/>
      <c r="E148" s="31" t="s">
        <v>93</v>
      </c>
      <c r="F148" s="4" t="s">
        <v>52</v>
      </c>
      <c r="G148" s="25">
        <f aca="true" t="shared" si="1" ref="G148:G161">1886658/15</f>
        <v>125777.2</v>
      </c>
      <c r="H148" s="21"/>
      <c r="I148" s="21" t="s">
        <v>14</v>
      </c>
      <c r="J148" s="2"/>
    </row>
    <row r="149" spans="1:10" s="9" customFormat="1" ht="15">
      <c r="A149" s="2" t="s">
        <v>148</v>
      </c>
      <c r="B149" s="21" t="s">
        <v>150</v>
      </c>
      <c r="C149" s="31" t="s">
        <v>126</v>
      </c>
      <c r="D149" s="24"/>
      <c r="E149" s="31" t="s">
        <v>93</v>
      </c>
      <c r="F149" s="4" t="s">
        <v>52</v>
      </c>
      <c r="G149" s="25">
        <f t="shared" si="1"/>
        <v>125777.2</v>
      </c>
      <c r="H149" s="21"/>
      <c r="I149" s="21" t="s">
        <v>32</v>
      </c>
      <c r="J149" s="2"/>
    </row>
    <row r="150" spans="1:10" s="9" customFormat="1" ht="15">
      <c r="A150" s="2" t="s">
        <v>148</v>
      </c>
      <c r="B150" s="21" t="s">
        <v>150</v>
      </c>
      <c r="C150" s="31" t="s">
        <v>126</v>
      </c>
      <c r="D150" s="24"/>
      <c r="E150" s="31" t="s">
        <v>93</v>
      </c>
      <c r="F150" s="4" t="s">
        <v>52</v>
      </c>
      <c r="G150" s="25">
        <f t="shared" si="1"/>
        <v>125777.2</v>
      </c>
      <c r="H150" s="21"/>
      <c r="I150" s="21" t="s">
        <v>15</v>
      </c>
      <c r="J150" s="2"/>
    </row>
    <row r="151" spans="1:10" s="9" customFormat="1" ht="15">
      <c r="A151" s="2" t="s">
        <v>148</v>
      </c>
      <c r="B151" s="21" t="s">
        <v>150</v>
      </c>
      <c r="C151" s="31" t="s">
        <v>126</v>
      </c>
      <c r="D151" s="24"/>
      <c r="E151" s="31" t="s">
        <v>93</v>
      </c>
      <c r="F151" s="4" t="s">
        <v>52</v>
      </c>
      <c r="G151" s="25">
        <f t="shared" si="1"/>
        <v>125777.2</v>
      </c>
      <c r="H151" s="21"/>
      <c r="I151" s="21" t="s">
        <v>105</v>
      </c>
      <c r="J151" s="2"/>
    </row>
    <row r="152" spans="1:10" s="9" customFormat="1" ht="15">
      <c r="A152" s="2" t="s">
        <v>148</v>
      </c>
      <c r="B152" s="21" t="s">
        <v>150</v>
      </c>
      <c r="C152" s="31" t="s">
        <v>126</v>
      </c>
      <c r="D152" s="24"/>
      <c r="E152" s="31" t="s">
        <v>93</v>
      </c>
      <c r="F152" s="4" t="s">
        <v>52</v>
      </c>
      <c r="G152" s="25">
        <f t="shared" si="1"/>
        <v>125777.2</v>
      </c>
      <c r="H152" s="21"/>
      <c r="I152" s="21" t="s">
        <v>16</v>
      </c>
      <c r="J152" s="2"/>
    </row>
    <row r="153" spans="1:10" s="9" customFormat="1" ht="15">
      <c r="A153" s="2" t="s">
        <v>148</v>
      </c>
      <c r="B153" s="21" t="s">
        <v>150</v>
      </c>
      <c r="C153" s="31" t="s">
        <v>126</v>
      </c>
      <c r="D153" s="24"/>
      <c r="E153" s="31" t="s">
        <v>93</v>
      </c>
      <c r="F153" s="4" t="s">
        <v>52</v>
      </c>
      <c r="G153" s="25">
        <f t="shared" si="1"/>
        <v>125777.2</v>
      </c>
      <c r="H153" s="21"/>
      <c r="I153" s="21" t="s">
        <v>106</v>
      </c>
      <c r="J153" s="2"/>
    </row>
    <row r="154" spans="1:10" s="9" customFormat="1" ht="15">
      <c r="A154" s="2" t="s">
        <v>148</v>
      </c>
      <c r="B154" s="21" t="s">
        <v>150</v>
      </c>
      <c r="C154" s="31" t="s">
        <v>126</v>
      </c>
      <c r="E154" s="31" t="s">
        <v>93</v>
      </c>
      <c r="F154" s="4" t="s">
        <v>52</v>
      </c>
      <c r="G154" s="25">
        <f t="shared" si="1"/>
        <v>125777.2</v>
      </c>
      <c r="H154" s="21"/>
      <c r="I154" s="22" t="s">
        <v>18</v>
      </c>
      <c r="J154" s="2"/>
    </row>
    <row r="155" spans="1:10" s="9" customFormat="1" ht="15">
      <c r="A155" s="2" t="s">
        <v>148</v>
      </c>
      <c r="B155" s="21" t="s">
        <v>150</v>
      </c>
      <c r="C155" s="31" t="s">
        <v>126</v>
      </c>
      <c r="E155" s="31" t="s">
        <v>93</v>
      </c>
      <c r="F155" s="4" t="s">
        <v>52</v>
      </c>
      <c r="G155" s="25">
        <f t="shared" si="1"/>
        <v>125777.2</v>
      </c>
      <c r="H155" s="21"/>
      <c r="I155" s="21" t="s">
        <v>17</v>
      </c>
      <c r="J155" s="2"/>
    </row>
    <row r="156" spans="1:10" s="9" customFormat="1" ht="15">
      <c r="A156" s="2" t="s">
        <v>148</v>
      </c>
      <c r="B156" s="21" t="s">
        <v>150</v>
      </c>
      <c r="C156" s="31" t="s">
        <v>126</v>
      </c>
      <c r="E156" s="31" t="s">
        <v>93</v>
      </c>
      <c r="F156" s="4" t="s">
        <v>52</v>
      </c>
      <c r="G156" s="25">
        <f t="shared" si="1"/>
        <v>125777.2</v>
      </c>
      <c r="H156" s="21"/>
      <c r="I156" s="21" t="s">
        <v>102</v>
      </c>
      <c r="J156" s="2"/>
    </row>
    <row r="157" spans="1:10" s="9" customFormat="1" ht="15">
      <c r="A157" s="2" t="s">
        <v>148</v>
      </c>
      <c r="B157" s="21" t="s">
        <v>150</v>
      </c>
      <c r="C157" s="31" t="s">
        <v>126</v>
      </c>
      <c r="D157" s="24"/>
      <c r="E157" s="31" t="s">
        <v>93</v>
      </c>
      <c r="F157" s="4" t="s">
        <v>52</v>
      </c>
      <c r="G157" s="25">
        <f t="shared" si="1"/>
        <v>125777.2</v>
      </c>
      <c r="H157" s="21"/>
      <c r="I157" s="21" t="s">
        <v>103</v>
      </c>
      <c r="J157" s="2"/>
    </row>
    <row r="158" spans="1:10" s="9" customFormat="1" ht="15">
      <c r="A158" s="2" t="s">
        <v>148</v>
      </c>
      <c r="B158" s="21" t="s">
        <v>150</v>
      </c>
      <c r="C158" s="31" t="s">
        <v>126</v>
      </c>
      <c r="D158" s="24"/>
      <c r="E158" s="31" t="s">
        <v>93</v>
      </c>
      <c r="F158" s="4" t="s">
        <v>52</v>
      </c>
      <c r="G158" s="25">
        <f t="shared" si="1"/>
        <v>125777.2</v>
      </c>
      <c r="H158" s="21"/>
      <c r="I158" s="21" t="s">
        <v>101</v>
      </c>
      <c r="J158" s="2"/>
    </row>
    <row r="159" spans="1:10" s="9" customFormat="1" ht="15">
      <c r="A159" s="2" t="s">
        <v>148</v>
      </c>
      <c r="B159" s="21" t="s">
        <v>150</v>
      </c>
      <c r="C159" s="31" t="s">
        <v>126</v>
      </c>
      <c r="D159" s="24"/>
      <c r="E159" s="31" t="s">
        <v>93</v>
      </c>
      <c r="F159" s="4" t="s">
        <v>52</v>
      </c>
      <c r="G159" s="25">
        <f t="shared" si="1"/>
        <v>125777.2</v>
      </c>
      <c r="H159" s="21"/>
      <c r="I159" s="21" t="s">
        <v>104</v>
      </c>
      <c r="J159" s="2"/>
    </row>
    <row r="160" spans="1:10" s="9" customFormat="1" ht="15">
      <c r="A160" s="2" t="s">
        <v>148</v>
      </c>
      <c r="B160" s="21" t="s">
        <v>150</v>
      </c>
      <c r="C160" s="31" t="s">
        <v>126</v>
      </c>
      <c r="D160" s="26"/>
      <c r="E160" s="31" t="s">
        <v>93</v>
      </c>
      <c r="F160" s="4" t="s">
        <v>52</v>
      </c>
      <c r="G160" s="25">
        <f t="shared" si="1"/>
        <v>125777.2</v>
      </c>
      <c r="H160" s="7"/>
      <c r="I160" s="21" t="s">
        <v>21</v>
      </c>
      <c r="J160" s="2"/>
    </row>
    <row r="161" spans="1:10" s="9" customFormat="1" ht="15">
      <c r="A161" s="2" t="s">
        <v>148</v>
      </c>
      <c r="B161" s="21" t="s">
        <v>150</v>
      </c>
      <c r="C161" s="31" t="s">
        <v>126</v>
      </c>
      <c r="D161" s="24"/>
      <c r="E161" s="31" t="s">
        <v>93</v>
      </c>
      <c r="F161" s="4" t="s">
        <v>52</v>
      </c>
      <c r="G161" s="25">
        <f t="shared" si="1"/>
        <v>125777.2</v>
      </c>
      <c r="H161" s="21"/>
      <c r="I161" s="21" t="s">
        <v>20</v>
      </c>
      <c r="J161" s="2"/>
    </row>
    <row r="162" spans="1:10" s="9" customFormat="1" ht="15">
      <c r="A162" s="2" t="s">
        <v>148</v>
      </c>
      <c r="B162" s="21" t="s">
        <v>151</v>
      </c>
      <c r="C162" s="31" t="s">
        <v>126</v>
      </c>
      <c r="D162" s="24"/>
      <c r="E162" s="31" t="s">
        <v>93</v>
      </c>
      <c r="F162" s="4" t="s">
        <v>52</v>
      </c>
      <c r="G162" s="25">
        <f>1513860/15</f>
        <v>100924</v>
      </c>
      <c r="H162" s="21"/>
      <c r="I162" s="39" t="s">
        <v>12</v>
      </c>
      <c r="J162" s="2"/>
    </row>
    <row r="163" spans="1:10" s="9" customFormat="1" ht="15">
      <c r="A163" s="2" t="s">
        <v>148</v>
      </c>
      <c r="B163" s="21" t="s">
        <v>151</v>
      </c>
      <c r="C163" s="31" t="s">
        <v>126</v>
      </c>
      <c r="D163" s="24"/>
      <c r="E163" s="31" t="s">
        <v>93</v>
      </c>
      <c r="F163" s="4" t="s">
        <v>52</v>
      </c>
      <c r="G163" s="25">
        <f aca="true" t="shared" si="2" ref="G163:G176">1513860/15</f>
        <v>100924</v>
      </c>
      <c r="H163" s="21"/>
      <c r="I163" s="21" t="s">
        <v>14</v>
      </c>
      <c r="J163" s="2"/>
    </row>
    <row r="164" spans="1:10" s="9" customFormat="1" ht="15">
      <c r="A164" s="2" t="s">
        <v>148</v>
      </c>
      <c r="B164" s="21" t="s">
        <v>151</v>
      </c>
      <c r="C164" s="31" t="s">
        <v>126</v>
      </c>
      <c r="D164" s="24"/>
      <c r="E164" s="31" t="s">
        <v>93</v>
      </c>
      <c r="F164" s="4" t="s">
        <v>52</v>
      </c>
      <c r="G164" s="25">
        <f t="shared" si="2"/>
        <v>100924</v>
      </c>
      <c r="H164" s="21"/>
      <c r="I164" s="21" t="s">
        <v>32</v>
      </c>
      <c r="J164" s="2"/>
    </row>
    <row r="165" spans="1:10" s="9" customFormat="1" ht="15">
      <c r="A165" s="2" t="s">
        <v>148</v>
      </c>
      <c r="B165" s="21" t="s">
        <v>151</v>
      </c>
      <c r="C165" s="31" t="s">
        <v>126</v>
      </c>
      <c r="D165" s="24"/>
      <c r="E165" s="31" t="s">
        <v>93</v>
      </c>
      <c r="F165" s="4" t="s">
        <v>52</v>
      </c>
      <c r="G165" s="25">
        <f t="shared" si="2"/>
        <v>100924</v>
      </c>
      <c r="H165" s="21"/>
      <c r="I165" s="21" t="s">
        <v>15</v>
      </c>
      <c r="J165" s="2"/>
    </row>
    <row r="166" spans="1:10" s="9" customFormat="1" ht="15">
      <c r="A166" s="2" t="s">
        <v>148</v>
      </c>
      <c r="B166" s="21" t="s">
        <v>151</v>
      </c>
      <c r="C166" s="31" t="s">
        <v>126</v>
      </c>
      <c r="D166" s="24"/>
      <c r="E166" s="31" t="s">
        <v>93</v>
      </c>
      <c r="F166" s="4" t="s">
        <v>52</v>
      </c>
      <c r="G166" s="25">
        <f t="shared" si="2"/>
        <v>100924</v>
      </c>
      <c r="H166" s="21"/>
      <c r="I166" s="21" t="s">
        <v>105</v>
      </c>
      <c r="J166" s="2"/>
    </row>
    <row r="167" spans="1:10" s="9" customFormat="1" ht="15">
      <c r="A167" s="2" t="s">
        <v>148</v>
      </c>
      <c r="B167" s="21" t="s">
        <v>151</v>
      </c>
      <c r="C167" s="31" t="s">
        <v>126</v>
      </c>
      <c r="D167" s="24"/>
      <c r="E167" s="31" t="s">
        <v>93</v>
      </c>
      <c r="F167" s="4" t="s">
        <v>52</v>
      </c>
      <c r="G167" s="25">
        <f t="shared" si="2"/>
        <v>100924</v>
      </c>
      <c r="H167" s="21"/>
      <c r="I167" s="21" t="s">
        <v>16</v>
      </c>
      <c r="J167" s="2"/>
    </row>
    <row r="168" spans="1:10" s="9" customFormat="1" ht="15">
      <c r="A168" s="2" t="s">
        <v>148</v>
      </c>
      <c r="B168" s="21" t="s">
        <v>151</v>
      </c>
      <c r="C168" s="31" t="s">
        <v>126</v>
      </c>
      <c r="D168" s="24"/>
      <c r="E168" s="31" t="s">
        <v>93</v>
      </c>
      <c r="F168" s="4" t="s">
        <v>52</v>
      </c>
      <c r="G168" s="25">
        <f t="shared" si="2"/>
        <v>100924</v>
      </c>
      <c r="H168" s="21"/>
      <c r="I168" s="21" t="s">
        <v>106</v>
      </c>
      <c r="J168" s="2"/>
    </row>
    <row r="169" spans="1:10" s="9" customFormat="1" ht="15">
      <c r="A169" s="2" t="s">
        <v>148</v>
      </c>
      <c r="B169" s="21" t="s">
        <v>151</v>
      </c>
      <c r="C169" s="31" t="s">
        <v>126</v>
      </c>
      <c r="D169" s="24"/>
      <c r="E169" s="31" t="s">
        <v>93</v>
      </c>
      <c r="F169" s="4" t="s">
        <v>52</v>
      </c>
      <c r="G169" s="25">
        <f t="shared" si="2"/>
        <v>100924</v>
      </c>
      <c r="H169" s="21"/>
      <c r="I169" s="22" t="s">
        <v>18</v>
      </c>
      <c r="J169" s="2"/>
    </row>
    <row r="170" spans="1:10" s="9" customFormat="1" ht="15">
      <c r="A170" s="2" t="s">
        <v>148</v>
      </c>
      <c r="B170" s="21" t="s">
        <v>151</v>
      </c>
      <c r="C170" s="31" t="s">
        <v>126</v>
      </c>
      <c r="D170" s="24"/>
      <c r="E170" s="31" t="s">
        <v>93</v>
      </c>
      <c r="F170" s="4" t="s">
        <v>52</v>
      </c>
      <c r="G170" s="25">
        <f t="shared" si="2"/>
        <v>100924</v>
      </c>
      <c r="H170" s="21"/>
      <c r="I170" s="21" t="s">
        <v>17</v>
      </c>
      <c r="J170" s="2"/>
    </row>
    <row r="171" spans="1:10" s="9" customFormat="1" ht="15">
      <c r="A171" s="2" t="s">
        <v>148</v>
      </c>
      <c r="B171" s="21" t="s">
        <v>151</v>
      </c>
      <c r="C171" s="31" t="s">
        <v>126</v>
      </c>
      <c r="D171" s="24"/>
      <c r="E171" s="31" t="s">
        <v>93</v>
      </c>
      <c r="F171" s="4" t="s">
        <v>52</v>
      </c>
      <c r="G171" s="25">
        <f t="shared" si="2"/>
        <v>100924</v>
      </c>
      <c r="H171" s="27"/>
      <c r="I171" s="21" t="s">
        <v>102</v>
      </c>
      <c r="J171" s="2"/>
    </row>
    <row r="172" spans="1:10" s="9" customFormat="1" ht="15">
      <c r="A172" s="2" t="s">
        <v>148</v>
      </c>
      <c r="B172" s="21" t="s">
        <v>151</v>
      </c>
      <c r="C172" s="31" t="s">
        <v>126</v>
      </c>
      <c r="D172" s="24"/>
      <c r="E172" s="31" t="s">
        <v>93</v>
      </c>
      <c r="F172" s="4" t="s">
        <v>52</v>
      </c>
      <c r="G172" s="25">
        <f t="shared" si="2"/>
        <v>100924</v>
      </c>
      <c r="H172" s="27"/>
      <c r="I172" s="21" t="s">
        <v>103</v>
      </c>
      <c r="J172" s="2"/>
    </row>
    <row r="173" spans="1:10" s="9" customFormat="1" ht="15">
      <c r="A173" s="2" t="s">
        <v>148</v>
      </c>
      <c r="B173" s="21" t="s">
        <v>151</v>
      </c>
      <c r="C173" s="31" t="s">
        <v>126</v>
      </c>
      <c r="D173" s="24"/>
      <c r="E173" s="31" t="s">
        <v>93</v>
      </c>
      <c r="F173" s="4" t="s">
        <v>52</v>
      </c>
      <c r="G173" s="25">
        <f t="shared" si="2"/>
        <v>100924</v>
      </c>
      <c r="H173" s="27"/>
      <c r="I173" s="21" t="s">
        <v>101</v>
      </c>
      <c r="J173" s="2"/>
    </row>
    <row r="174" spans="1:10" s="9" customFormat="1" ht="15">
      <c r="A174" s="2" t="s">
        <v>148</v>
      </c>
      <c r="B174" s="21" t="s">
        <v>151</v>
      </c>
      <c r="C174" s="31" t="s">
        <v>126</v>
      </c>
      <c r="D174" s="24"/>
      <c r="E174" s="31" t="s">
        <v>93</v>
      </c>
      <c r="F174" s="4" t="s">
        <v>52</v>
      </c>
      <c r="G174" s="25">
        <f t="shared" si="2"/>
        <v>100924</v>
      </c>
      <c r="H174" s="27"/>
      <c r="I174" s="21" t="s">
        <v>104</v>
      </c>
      <c r="J174" s="2"/>
    </row>
    <row r="175" spans="1:10" s="9" customFormat="1" ht="15">
      <c r="A175" s="2" t="s">
        <v>148</v>
      </c>
      <c r="B175" s="21" t="s">
        <v>151</v>
      </c>
      <c r="C175" s="31" t="s">
        <v>126</v>
      </c>
      <c r="D175" s="24"/>
      <c r="E175" s="31" t="s">
        <v>93</v>
      </c>
      <c r="F175" s="4" t="s">
        <v>52</v>
      </c>
      <c r="G175" s="25">
        <f t="shared" si="2"/>
        <v>100924</v>
      </c>
      <c r="H175" s="27"/>
      <c r="I175" s="21" t="s">
        <v>21</v>
      </c>
      <c r="J175" s="2"/>
    </row>
    <row r="176" spans="1:10" s="9" customFormat="1" ht="15">
      <c r="A176" s="2" t="s">
        <v>148</v>
      </c>
      <c r="B176" s="21" t="s">
        <v>151</v>
      </c>
      <c r="C176" s="31" t="s">
        <v>126</v>
      </c>
      <c r="D176" s="24"/>
      <c r="E176" s="31" t="s">
        <v>93</v>
      </c>
      <c r="F176" s="4" t="s">
        <v>52</v>
      </c>
      <c r="G176" s="25">
        <f t="shared" si="2"/>
        <v>100924</v>
      </c>
      <c r="H176" s="27"/>
      <c r="I176" s="21" t="s">
        <v>20</v>
      </c>
      <c r="J176" s="2"/>
    </row>
    <row r="177" spans="1:10" s="9" customFormat="1" ht="15">
      <c r="A177" s="2" t="s">
        <v>148</v>
      </c>
      <c r="B177" s="21" t="s">
        <v>152</v>
      </c>
      <c r="C177" s="31" t="s">
        <v>126</v>
      </c>
      <c r="D177" s="24"/>
      <c r="E177" s="31" t="s">
        <v>93</v>
      </c>
      <c r="F177" s="4" t="s">
        <v>52</v>
      </c>
      <c r="G177" s="25">
        <f>821725/15</f>
        <v>54781.666666666664</v>
      </c>
      <c r="H177" s="27"/>
      <c r="I177" s="39" t="s">
        <v>12</v>
      </c>
      <c r="J177" s="2"/>
    </row>
    <row r="178" spans="1:10" s="9" customFormat="1" ht="15">
      <c r="A178" s="2" t="s">
        <v>148</v>
      </c>
      <c r="B178" s="21" t="s">
        <v>152</v>
      </c>
      <c r="C178" s="31" t="s">
        <v>126</v>
      </c>
      <c r="D178" s="24"/>
      <c r="E178" s="31" t="s">
        <v>93</v>
      </c>
      <c r="F178" s="4" t="s">
        <v>52</v>
      </c>
      <c r="G178" s="25">
        <f aca="true" t="shared" si="3" ref="G178:G191">821725/15</f>
        <v>54781.666666666664</v>
      </c>
      <c r="H178" s="27"/>
      <c r="I178" s="21" t="s">
        <v>14</v>
      </c>
      <c r="J178" s="2"/>
    </row>
    <row r="179" spans="1:10" s="9" customFormat="1" ht="15">
      <c r="A179" s="2" t="s">
        <v>148</v>
      </c>
      <c r="B179" s="21" t="s">
        <v>152</v>
      </c>
      <c r="C179" s="31" t="s">
        <v>126</v>
      </c>
      <c r="D179" s="24"/>
      <c r="E179" s="31" t="s">
        <v>93</v>
      </c>
      <c r="F179" s="4" t="s">
        <v>52</v>
      </c>
      <c r="G179" s="25">
        <f t="shared" si="3"/>
        <v>54781.666666666664</v>
      </c>
      <c r="H179" s="21"/>
      <c r="I179" s="21" t="s">
        <v>32</v>
      </c>
      <c r="J179" s="2"/>
    </row>
    <row r="180" spans="1:10" s="9" customFormat="1" ht="15">
      <c r="A180" s="2" t="s">
        <v>148</v>
      </c>
      <c r="B180" s="21" t="s">
        <v>152</v>
      </c>
      <c r="C180" s="31" t="s">
        <v>126</v>
      </c>
      <c r="D180" s="24"/>
      <c r="E180" s="31" t="s">
        <v>93</v>
      </c>
      <c r="F180" s="4" t="s">
        <v>52</v>
      </c>
      <c r="G180" s="25">
        <f t="shared" si="3"/>
        <v>54781.666666666664</v>
      </c>
      <c r="H180" s="21"/>
      <c r="I180" s="21" t="s">
        <v>15</v>
      </c>
      <c r="J180" s="2"/>
    </row>
    <row r="181" spans="1:10" s="9" customFormat="1" ht="15">
      <c r="A181" s="2" t="s">
        <v>148</v>
      </c>
      <c r="B181" s="21" t="s">
        <v>152</v>
      </c>
      <c r="C181" s="31" t="s">
        <v>126</v>
      </c>
      <c r="D181" s="24"/>
      <c r="E181" s="31" t="s">
        <v>93</v>
      </c>
      <c r="F181" s="4" t="s">
        <v>52</v>
      </c>
      <c r="G181" s="25">
        <f t="shared" si="3"/>
        <v>54781.666666666664</v>
      </c>
      <c r="H181" s="21"/>
      <c r="I181" s="21" t="s">
        <v>105</v>
      </c>
      <c r="J181" s="2"/>
    </row>
    <row r="182" spans="1:10" s="9" customFormat="1" ht="15">
      <c r="A182" s="2" t="s">
        <v>148</v>
      </c>
      <c r="B182" s="21" t="s">
        <v>152</v>
      </c>
      <c r="C182" s="31" t="s">
        <v>126</v>
      </c>
      <c r="D182" s="24"/>
      <c r="E182" s="31" t="s">
        <v>93</v>
      </c>
      <c r="F182" s="4" t="s">
        <v>52</v>
      </c>
      <c r="G182" s="25">
        <f t="shared" si="3"/>
        <v>54781.666666666664</v>
      </c>
      <c r="H182" s="21"/>
      <c r="I182" s="21" t="s">
        <v>16</v>
      </c>
      <c r="J182" s="2"/>
    </row>
    <row r="183" spans="1:10" s="9" customFormat="1" ht="15">
      <c r="A183" s="2" t="s">
        <v>148</v>
      </c>
      <c r="B183" s="21" t="s">
        <v>152</v>
      </c>
      <c r="C183" s="31" t="s">
        <v>126</v>
      </c>
      <c r="D183" s="24"/>
      <c r="E183" s="31" t="s">
        <v>93</v>
      </c>
      <c r="F183" s="4" t="s">
        <v>52</v>
      </c>
      <c r="G183" s="25">
        <f t="shared" si="3"/>
        <v>54781.666666666664</v>
      </c>
      <c r="H183" s="21"/>
      <c r="I183" s="21" t="s">
        <v>106</v>
      </c>
      <c r="J183" s="2"/>
    </row>
    <row r="184" spans="1:10" s="9" customFormat="1" ht="15">
      <c r="A184" s="2" t="s">
        <v>148</v>
      </c>
      <c r="B184" s="21" t="s">
        <v>152</v>
      </c>
      <c r="C184" s="31" t="s">
        <v>126</v>
      </c>
      <c r="D184" s="24"/>
      <c r="E184" s="31" t="s">
        <v>93</v>
      </c>
      <c r="F184" s="4" t="s">
        <v>52</v>
      </c>
      <c r="G184" s="25">
        <f t="shared" si="3"/>
        <v>54781.666666666664</v>
      </c>
      <c r="H184" s="21"/>
      <c r="I184" s="22" t="s">
        <v>18</v>
      </c>
      <c r="J184" s="2"/>
    </row>
    <row r="185" spans="1:10" s="9" customFormat="1" ht="15">
      <c r="A185" s="2" t="s">
        <v>148</v>
      </c>
      <c r="B185" s="21" t="s">
        <v>152</v>
      </c>
      <c r="C185" s="31" t="s">
        <v>126</v>
      </c>
      <c r="D185" s="24"/>
      <c r="E185" s="31" t="s">
        <v>93</v>
      </c>
      <c r="F185" s="4" t="s">
        <v>52</v>
      </c>
      <c r="G185" s="25">
        <f t="shared" si="3"/>
        <v>54781.666666666664</v>
      </c>
      <c r="H185" s="28"/>
      <c r="I185" s="21" t="s">
        <v>17</v>
      </c>
      <c r="J185" s="2"/>
    </row>
    <row r="186" spans="1:10" s="9" customFormat="1" ht="15">
      <c r="A186" s="2" t="s">
        <v>148</v>
      </c>
      <c r="B186" s="21" t="s">
        <v>152</v>
      </c>
      <c r="C186" s="31" t="s">
        <v>126</v>
      </c>
      <c r="D186" s="24"/>
      <c r="E186" s="31" t="s">
        <v>93</v>
      </c>
      <c r="F186" s="4" t="s">
        <v>52</v>
      </c>
      <c r="G186" s="25">
        <f t="shared" si="3"/>
        <v>54781.666666666664</v>
      </c>
      <c r="H186" s="28"/>
      <c r="I186" s="21" t="s">
        <v>102</v>
      </c>
      <c r="J186" s="2"/>
    </row>
    <row r="187" spans="1:10" ht="15">
      <c r="A187" s="2" t="s">
        <v>148</v>
      </c>
      <c r="B187" s="21" t="s">
        <v>152</v>
      </c>
      <c r="C187" s="31" t="s">
        <v>126</v>
      </c>
      <c r="D187" s="24"/>
      <c r="E187" s="31" t="s">
        <v>93</v>
      </c>
      <c r="F187" s="4" t="s">
        <v>52</v>
      </c>
      <c r="G187" s="25">
        <f t="shared" si="3"/>
        <v>54781.666666666664</v>
      </c>
      <c r="H187" s="21"/>
      <c r="I187" s="21" t="s">
        <v>103</v>
      </c>
      <c r="J187" s="2"/>
    </row>
    <row r="188" spans="1:10" ht="15">
      <c r="A188" s="2" t="s">
        <v>148</v>
      </c>
      <c r="B188" s="21" t="s">
        <v>152</v>
      </c>
      <c r="C188" s="31" t="s">
        <v>126</v>
      </c>
      <c r="D188" s="24"/>
      <c r="E188" s="31" t="s">
        <v>93</v>
      </c>
      <c r="F188" s="4" t="s">
        <v>52</v>
      </c>
      <c r="G188" s="25">
        <f t="shared" si="3"/>
        <v>54781.666666666664</v>
      </c>
      <c r="H188" s="21"/>
      <c r="I188" s="21" t="s">
        <v>101</v>
      </c>
      <c r="J188" s="2"/>
    </row>
    <row r="189" spans="1:10" ht="15">
      <c r="A189" s="2" t="s">
        <v>148</v>
      </c>
      <c r="B189" s="21" t="s">
        <v>152</v>
      </c>
      <c r="C189" s="31" t="s">
        <v>126</v>
      </c>
      <c r="D189" s="24"/>
      <c r="E189" s="31" t="s">
        <v>93</v>
      </c>
      <c r="F189" s="4" t="s">
        <v>52</v>
      </c>
      <c r="G189" s="25">
        <f t="shared" si="3"/>
        <v>54781.666666666664</v>
      </c>
      <c r="H189" s="21"/>
      <c r="I189" s="21" t="s">
        <v>104</v>
      </c>
      <c r="J189" s="2"/>
    </row>
    <row r="190" spans="1:10" ht="15">
      <c r="A190" s="2" t="s">
        <v>148</v>
      </c>
      <c r="B190" s="21" t="s">
        <v>152</v>
      </c>
      <c r="C190" s="31" t="s">
        <v>126</v>
      </c>
      <c r="D190" s="24"/>
      <c r="E190" s="31" t="s">
        <v>93</v>
      </c>
      <c r="F190" s="4" t="s">
        <v>52</v>
      </c>
      <c r="G190" s="25">
        <f t="shared" si="3"/>
        <v>54781.666666666664</v>
      </c>
      <c r="H190" s="21"/>
      <c r="I190" s="21" t="s">
        <v>21</v>
      </c>
      <c r="J190" s="2"/>
    </row>
    <row r="191" spans="1:10" s="6" customFormat="1" ht="15">
      <c r="A191" s="2" t="s">
        <v>148</v>
      </c>
      <c r="B191" s="21" t="s">
        <v>152</v>
      </c>
      <c r="C191" s="31" t="s">
        <v>126</v>
      </c>
      <c r="D191" s="24"/>
      <c r="E191" s="31" t="s">
        <v>93</v>
      </c>
      <c r="F191" s="4" t="s">
        <v>52</v>
      </c>
      <c r="G191" s="25">
        <f t="shared" si="3"/>
        <v>54781.666666666664</v>
      </c>
      <c r="H191" s="7"/>
      <c r="I191" s="21" t="s">
        <v>20</v>
      </c>
      <c r="J191" s="2"/>
    </row>
    <row r="192" spans="1:10" ht="15">
      <c r="A192" s="2" t="s">
        <v>168</v>
      </c>
      <c r="B192" s="21" t="s">
        <v>153</v>
      </c>
      <c r="C192" s="31" t="s">
        <v>126</v>
      </c>
      <c r="D192" s="7"/>
      <c r="E192" s="31" t="s">
        <v>93</v>
      </c>
      <c r="F192" s="4" t="s">
        <v>52</v>
      </c>
      <c r="G192" s="25">
        <f>7592200/15</f>
        <v>506146.6666666667</v>
      </c>
      <c r="H192" s="21"/>
      <c r="I192" s="21" t="s">
        <v>14</v>
      </c>
      <c r="J192" s="2"/>
    </row>
    <row r="193" spans="1:10" ht="15">
      <c r="A193" s="2" t="s">
        <v>168</v>
      </c>
      <c r="B193" s="21" t="s">
        <v>154</v>
      </c>
      <c r="C193" s="31" t="s">
        <v>126</v>
      </c>
      <c r="D193" s="7"/>
      <c r="E193" s="31" t="s">
        <v>93</v>
      </c>
      <c r="F193" s="4" t="s">
        <v>52</v>
      </c>
      <c r="G193" s="25">
        <f aca="true" t="shared" si="4" ref="G193:G206">7592200/15</f>
        <v>506146.6666666667</v>
      </c>
      <c r="H193" s="21"/>
      <c r="I193" s="21" t="s">
        <v>32</v>
      </c>
      <c r="J193" s="2"/>
    </row>
    <row r="194" spans="1:10" ht="15">
      <c r="A194" s="2" t="s">
        <v>168</v>
      </c>
      <c r="B194" s="21" t="s">
        <v>155</v>
      </c>
      <c r="C194" s="31" t="s">
        <v>126</v>
      </c>
      <c r="D194" s="7"/>
      <c r="E194" s="31" t="s">
        <v>93</v>
      </c>
      <c r="F194" s="4" t="s">
        <v>52</v>
      </c>
      <c r="G194" s="25">
        <f t="shared" si="4"/>
        <v>506146.6666666667</v>
      </c>
      <c r="H194" s="21"/>
      <c r="I194" s="21" t="s">
        <v>15</v>
      </c>
      <c r="J194" s="2"/>
    </row>
    <row r="195" spans="1:10" ht="15">
      <c r="A195" s="2" t="s">
        <v>168</v>
      </c>
      <c r="B195" s="21" t="s">
        <v>156</v>
      </c>
      <c r="C195" s="31" t="s">
        <v>126</v>
      </c>
      <c r="D195" s="7"/>
      <c r="E195" s="31" t="s">
        <v>93</v>
      </c>
      <c r="F195" s="4" t="s">
        <v>52</v>
      </c>
      <c r="G195" s="25">
        <f t="shared" si="4"/>
        <v>506146.6666666667</v>
      </c>
      <c r="H195" s="7"/>
      <c r="I195" s="7" t="s">
        <v>19</v>
      </c>
      <c r="J195" s="2"/>
    </row>
    <row r="196" spans="1:10" ht="15">
      <c r="A196" s="2" t="s">
        <v>168</v>
      </c>
      <c r="B196" s="21" t="s">
        <v>157</v>
      </c>
      <c r="C196" s="31" t="s">
        <v>126</v>
      </c>
      <c r="D196" s="7"/>
      <c r="E196" s="31" t="s">
        <v>93</v>
      </c>
      <c r="F196" s="4" t="s">
        <v>52</v>
      </c>
      <c r="G196" s="25">
        <f t="shared" si="4"/>
        <v>506146.6666666667</v>
      </c>
      <c r="H196" s="7"/>
      <c r="I196" s="21" t="s">
        <v>16</v>
      </c>
      <c r="J196" s="2"/>
    </row>
    <row r="197" spans="1:10" ht="15">
      <c r="A197" s="2" t="s">
        <v>168</v>
      </c>
      <c r="B197" s="21" t="s">
        <v>158</v>
      </c>
      <c r="C197" s="31" t="s">
        <v>126</v>
      </c>
      <c r="D197" s="7"/>
      <c r="E197" s="31" t="s">
        <v>93</v>
      </c>
      <c r="F197" s="4" t="s">
        <v>52</v>
      </c>
      <c r="G197" s="25">
        <f t="shared" si="4"/>
        <v>506146.6666666667</v>
      </c>
      <c r="H197" s="21"/>
      <c r="I197" s="21" t="s">
        <v>106</v>
      </c>
      <c r="J197" s="2"/>
    </row>
    <row r="198" spans="1:10" s="6" customFormat="1" ht="15">
      <c r="A198" s="2" t="s">
        <v>168</v>
      </c>
      <c r="B198" s="21" t="s">
        <v>159</v>
      </c>
      <c r="C198" s="31" t="s">
        <v>126</v>
      </c>
      <c r="D198" s="21"/>
      <c r="E198" s="31" t="s">
        <v>93</v>
      </c>
      <c r="F198" s="4" t="s">
        <v>52</v>
      </c>
      <c r="G198" s="25">
        <f t="shared" si="4"/>
        <v>506146.6666666667</v>
      </c>
      <c r="H198" s="21"/>
      <c r="I198" s="21" t="s">
        <v>12</v>
      </c>
      <c r="J198" s="2"/>
    </row>
    <row r="199" spans="1:10" ht="15">
      <c r="A199" s="2" t="s">
        <v>168</v>
      </c>
      <c r="B199" s="21" t="s">
        <v>160</v>
      </c>
      <c r="C199" s="31" t="s">
        <v>126</v>
      </c>
      <c r="D199" s="7"/>
      <c r="E199" s="31" t="s">
        <v>93</v>
      </c>
      <c r="F199" s="4" t="s">
        <v>52</v>
      </c>
      <c r="G199" s="25">
        <f t="shared" si="4"/>
        <v>506146.6666666667</v>
      </c>
      <c r="H199" s="21"/>
      <c r="I199" s="22" t="s">
        <v>18</v>
      </c>
      <c r="J199" s="2"/>
    </row>
    <row r="200" spans="1:10" s="6" customFormat="1" ht="15">
      <c r="A200" s="2" t="s">
        <v>168</v>
      </c>
      <c r="B200" s="21" t="s">
        <v>161</v>
      </c>
      <c r="C200" s="31" t="s">
        <v>126</v>
      </c>
      <c r="D200" s="21"/>
      <c r="E200" s="31" t="s">
        <v>93</v>
      </c>
      <c r="F200" s="4" t="s">
        <v>52</v>
      </c>
      <c r="G200" s="25">
        <f t="shared" si="4"/>
        <v>506146.6666666667</v>
      </c>
      <c r="H200" s="21"/>
      <c r="I200" s="21" t="s">
        <v>17</v>
      </c>
      <c r="J200" s="2"/>
    </row>
    <row r="201" spans="1:10" ht="15">
      <c r="A201" s="2" t="s">
        <v>168</v>
      </c>
      <c r="B201" s="21" t="s">
        <v>162</v>
      </c>
      <c r="C201" s="31" t="s">
        <v>126</v>
      </c>
      <c r="D201" s="21"/>
      <c r="E201" s="31" t="s">
        <v>93</v>
      </c>
      <c r="F201" s="4" t="s">
        <v>52</v>
      </c>
      <c r="G201" s="25">
        <f t="shared" si="4"/>
        <v>506146.6666666667</v>
      </c>
      <c r="H201" s="21"/>
      <c r="I201" s="21" t="s">
        <v>102</v>
      </c>
      <c r="J201" s="2"/>
    </row>
    <row r="202" spans="1:10" ht="15">
      <c r="A202" s="2" t="s">
        <v>168</v>
      </c>
      <c r="B202" s="21" t="s">
        <v>163</v>
      </c>
      <c r="C202" s="31" t="s">
        <v>126</v>
      </c>
      <c r="D202" s="21"/>
      <c r="E202" s="31" t="s">
        <v>93</v>
      </c>
      <c r="F202" s="4" t="s">
        <v>52</v>
      </c>
      <c r="G202" s="25">
        <f t="shared" si="4"/>
        <v>506146.6666666667</v>
      </c>
      <c r="H202" s="21"/>
      <c r="I202" s="21" t="s">
        <v>103</v>
      </c>
      <c r="J202" s="2"/>
    </row>
    <row r="203" spans="1:10" ht="15">
      <c r="A203" s="2" t="s">
        <v>168</v>
      </c>
      <c r="B203" s="21" t="s">
        <v>164</v>
      </c>
      <c r="C203" s="31" t="s">
        <v>126</v>
      </c>
      <c r="D203" s="21"/>
      <c r="E203" s="31" t="s">
        <v>93</v>
      </c>
      <c r="F203" s="4" t="s">
        <v>52</v>
      </c>
      <c r="G203" s="25">
        <f t="shared" si="4"/>
        <v>506146.6666666667</v>
      </c>
      <c r="H203" s="21"/>
      <c r="I203" s="21" t="s">
        <v>104</v>
      </c>
      <c r="J203" s="2"/>
    </row>
    <row r="204" spans="1:10" ht="15">
      <c r="A204" s="2" t="s">
        <v>168</v>
      </c>
      <c r="B204" s="21" t="s">
        <v>165</v>
      </c>
      <c r="C204" s="31" t="s">
        <v>126</v>
      </c>
      <c r="D204" s="21"/>
      <c r="E204" s="31" t="s">
        <v>93</v>
      </c>
      <c r="F204" s="4" t="s">
        <v>52</v>
      </c>
      <c r="G204" s="25">
        <f t="shared" si="4"/>
        <v>506146.6666666667</v>
      </c>
      <c r="H204" s="21"/>
      <c r="I204" s="21" t="s">
        <v>101</v>
      </c>
      <c r="J204" s="2"/>
    </row>
    <row r="205" spans="1:10" ht="15">
      <c r="A205" s="2" t="s">
        <v>168</v>
      </c>
      <c r="B205" s="21" t="s">
        <v>166</v>
      </c>
      <c r="C205" s="31" t="s">
        <v>126</v>
      </c>
      <c r="D205" s="21"/>
      <c r="E205" s="31" t="s">
        <v>93</v>
      </c>
      <c r="F205" s="4" t="s">
        <v>52</v>
      </c>
      <c r="G205" s="25">
        <f t="shared" si="4"/>
        <v>506146.6666666667</v>
      </c>
      <c r="H205" s="21"/>
      <c r="I205" s="21" t="s">
        <v>101</v>
      </c>
      <c r="J205" s="2"/>
    </row>
    <row r="206" spans="1:10" ht="15">
      <c r="A206" s="2" t="s">
        <v>168</v>
      </c>
      <c r="B206" s="21" t="s">
        <v>167</v>
      </c>
      <c r="C206" s="31" t="s">
        <v>126</v>
      </c>
      <c r="D206" s="21"/>
      <c r="E206" s="31" t="s">
        <v>93</v>
      </c>
      <c r="F206" s="4" t="s">
        <v>52</v>
      </c>
      <c r="G206" s="25">
        <f t="shared" si="4"/>
        <v>506146.6666666667</v>
      </c>
      <c r="H206" s="21"/>
      <c r="I206" s="21" t="s">
        <v>20</v>
      </c>
      <c r="J206" s="2"/>
    </row>
    <row r="207" spans="1:10" ht="15">
      <c r="A207" s="2" t="s">
        <v>168</v>
      </c>
      <c r="B207" s="21" t="s">
        <v>33</v>
      </c>
      <c r="C207" s="39" t="s">
        <v>62</v>
      </c>
      <c r="D207" s="21"/>
      <c r="E207" s="39" t="s">
        <v>90</v>
      </c>
      <c r="F207" s="4" t="s">
        <v>169</v>
      </c>
      <c r="G207" s="45">
        <v>357000</v>
      </c>
      <c r="H207" s="7"/>
      <c r="I207" s="39" t="s">
        <v>12</v>
      </c>
      <c r="J207" s="2"/>
    </row>
    <row r="208" spans="1:10" ht="15">
      <c r="A208" s="2" t="s">
        <v>168</v>
      </c>
      <c r="B208" s="21" t="s">
        <v>33</v>
      </c>
      <c r="C208" s="39" t="s">
        <v>63</v>
      </c>
      <c r="D208" s="21"/>
      <c r="E208" s="44" t="s">
        <v>90</v>
      </c>
      <c r="F208" s="4" t="s">
        <v>169</v>
      </c>
      <c r="G208" s="46">
        <v>357000</v>
      </c>
      <c r="H208" s="21"/>
      <c r="I208" s="39" t="s">
        <v>12</v>
      </c>
      <c r="J208" s="2"/>
    </row>
    <row r="209" spans="1:10" ht="15">
      <c r="A209" s="2" t="s">
        <v>168</v>
      </c>
      <c r="B209" s="21" t="s">
        <v>33</v>
      </c>
      <c r="C209" s="31" t="s">
        <v>64</v>
      </c>
      <c r="D209" s="21"/>
      <c r="E209" s="31" t="s">
        <v>90</v>
      </c>
      <c r="F209" s="4" t="s">
        <v>169</v>
      </c>
      <c r="G209" s="33">
        <v>357000</v>
      </c>
      <c r="H209" s="7"/>
      <c r="I209" s="39" t="s">
        <v>12</v>
      </c>
      <c r="J209" s="5"/>
    </row>
    <row r="210" spans="1:10" ht="15">
      <c r="A210" s="2" t="s">
        <v>10</v>
      </c>
      <c r="B210" s="7" t="s">
        <v>222</v>
      </c>
      <c r="C210" s="40" t="s">
        <v>227</v>
      </c>
      <c r="D210" s="21"/>
      <c r="E210" s="40" t="s">
        <v>217</v>
      </c>
      <c r="F210" s="4" t="s">
        <v>169</v>
      </c>
      <c r="G210" s="47">
        <v>389658</v>
      </c>
      <c r="H210" s="7"/>
      <c r="I210" s="48" t="s">
        <v>106</v>
      </c>
      <c r="J210" s="2"/>
    </row>
    <row r="211" spans="1:10" ht="15">
      <c r="A211" s="2" t="s">
        <v>10</v>
      </c>
      <c r="B211" s="7" t="s">
        <v>57</v>
      </c>
      <c r="C211" s="31" t="s">
        <v>126</v>
      </c>
      <c r="D211" s="21"/>
      <c r="E211" s="40" t="s">
        <v>217</v>
      </c>
      <c r="F211" s="4" t="s">
        <v>169</v>
      </c>
      <c r="G211" s="47">
        <v>389658</v>
      </c>
      <c r="H211" s="7"/>
      <c r="I211" s="48" t="s">
        <v>17</v>
      </c>
      <c r="J211" s="2"/>
    </row>
    <row r="212" spans="1:10" s="6" customFormat="1" ht="15">
      <c r="A212" s="2" t="s">
        <v>10</v>
      </c>
      <c r="B212" s="21" t="s">
        <v>113</v>
      </c>
      <c r="C212" s="31" t="s">
        <v>126</v>
      </c>
      <c r="D212" s="7"/>
      <c r="E212" s="40" t="s">
        <v>217</v>
      </c>
      <c r="F212" s="4" t="s">
        <v>169</v>
      </c>
      <c r="G212" s="47">
        <v>389658</v>
      </c>
      <c r="H212" s="7"/>
      <c r="I212" s="48" t="s">
        <v>102</v>
      </c>
      <c r="J212" s="7"/>
    </row>
    <row r="213" spans="1:10" s="6" customFormat="1" ht="15">
      <c r="A213" s="2" t="s">
        <v>10</v>
      </c>
      <c r="B213" s="21" t="s">
        <v>108</v>
      </c>
      <c r="C213" s="31" t="s">
        <v>126</v>
      </c>
      <c r="D213" s="7"/>
      <c r="E213" s="40" t="s">
        <v>217</v>
      </c>
      <c r="F213" s="4" t="s">
        <v>169</v>
      </c>
      <c r="G213" s="47">
        <v>389658</v>
      </c>
      <c r="H213" s="7"/>
      <c r="I213" s="48" t="s">
        <v>103</v>
      </c>
      <c r="J213" s="2"/>
    </row>
    <row r="214" spans="1:10" s="6" customFormat="1" ht="15">
      <c r="A214" s="2" t="s">
        <v>10</v>
      </c>
      <c r="B214" s="7" t="s">
        <v>114</v>
      </c>
      <c r="C214" s="31" t="s">
        <v>126</v>
      </c>
      <c r="D214" s="7"/>
      <c r="E214" s="40" t="s">
        <v>217</v>
      </c>
      <c r="F214" s="4" t="s">
        <v>169</v>
      </c>
      <c r="G214" s="47">
        <v>389658</v>
      </c>
      <c r="H214" s="7"/>
      <c r="I214" s="48" t="s">
        <v>104</v>
      </c>
      <c r="J214" s="2"/>
    </row>
    <row r="215" spans="1:10" s="6" customFormat="1" ht="15">
      <c r="A215" s="2" t="s">
        <v>10</v>
      </c>
      <c r="B215" s="2" t="s">
        <v>118</v>
      </c>
      <c r="C215" s="31" t="s">
        <v>126</v>
      </c>
      <c r="D215" s="7"/>
      <c r="E215" s="40" t="s">
        <v>217</v>
      </c>
      <c r="F215" s="4" t="s">
        <v>169</v>
      </c>
      <c r="G215" s="47">
        <v>389658</v>
      </c>
      <c r="H215" s="7"/>
      <c r="I215" s="48" t="s">
        <v>101</v>
      </c>
      <c r="J215" s="7"/>
    </row>
    <row r="216" spans="1:10" s="6" customFormat="1" ht="15">
      <c r="A216" s="2" t="s">
        <v>10</v>
      </c>
      <c r="B216" s="7" t="s">
        <v>22</v>
      </c>
      <c r="C216" s="31" t="s">
        <v>126</v>
      </c>
      <c r="D216" s="7"/>
      <c r="E216" s="40" t="s">
        <v>217</v>
      </c>
      <c r="F216" s="4" t="s">
        <v>169</v>
      </c>
      <c r="G216" s="47">
        <v>389658</v>
      </c>
      <c r="H216" s="7"/>
      <c r="I216" s="48" t="s">
        <v>21</v>
      </c>
      <c r="J216" s="2"/>
    </row>
    <row r="217" spans="1:10" s="6" customFormat="1" ht="15">
      <c r="A217" s="2" t="s">
        <v>10</v>
      </c>
      <c r="B217" s="7" t="s">
        <v>219</v>
      </c>
      <c r="C217" s="31" t="s">
        <v>126</v>
      </c>
      <c r="D217" s="7"/>
      <c r="E217" s="40" t="s">
        <v>217</v>
      </c>
      <c r="F217" s="4" t="s">
        <v>169</v>
      </c>
      <c r="G217" s="47">
        <v>389658</v>
      </c>
      <c r="H217" s="7"/>
      <c r="I217" s="48" t="s">
        <v>20</v>
      </c>
      <c r="J217" s="2"/>
    </row>
    <row r="218" spans="1:10" s="6" customFormat="1" ht="15">
      <c r="A218" s="2" t="s">
        <v>10</v>
      </c>
      <c r="B218" s="7" t="s">
        <v>33</v>
      </c>
      <c r="C218" s="31" t="s">
        <v>126</v>
      </c>
      <c r="D218" s="7"/>
      <c r="E218" s="40" t="s">
        <v>90</v>
      </c>
      <c r="F218" s="4" t="s">
        <v>169</v>
      </c>
      <c r="G218" s="47">
        <v>595000</v>
      </c>
      <c r="H218" s="7"/>
      <c r="I218" s="48" t="s">
        <v>12</v>
      </c>
      <c r="J218" s="2"/>
    </row>
    <row r="219" spans="1:10" s="6" customFormat="1" ht="15">
      <c r="A219" s="2" t="s">
        <v>10</v>
      </c>
      <c r="B219" s="7" t="s">
        <v>222</v>
      </c>
      <c r="C219" s="31" t="s">
        <v>126</v>
      </c>
      <c r="D219" s="7"/>
      <c r="E219" s="40" t="s">
        <v>217</v>
      </c>
      <c r="F219" s="4" t="s">
        <v>169</v>
      </c>
      <c r="G219" s="47">
        <v>318313</v>
      </c>
      <c r="H219" s="7"/>
      <c r="I219" s="48" t="s">
        <v>106</v>
      </c>
      <c r="J219" s="2"/>
    </row>
    <row r="220" spans="1:10" s="6" customFormat="1" ht="15">
      <c r="A220" s="2" t="s">
        <v>10</v>
      </c>
      <c r="B220" s="7" t="s">
        <v>57</v>
      </c>
      <c r="C220" s="31" t="s">
        <v>126</v>
      </c>
      <c r="D220" s="7"/>
      <c r="E220" s="40" t="s">
        <v>217</v>
      </c>
      <c r="F220" s="4" t="s">
        <v>169</v>
      </c>
      <c r="G220" s="47">
        <v>318313</v>
      </c>
      <c r="H220" s="7"/>
      <c r="I220" s="48" t="s">
        <v>17</v>
      </c>
      <c r="J220" s="2"/>
    </row>
    <row r="221" spans="1:10" s="6" customFormat="1" ht="15">
      <c r="A221" s="2" t="s">
        <v>10</v>
      </c>
      <c r="B221" s="21" t="s">
        <v>113</v>
      </c>
      <c r="C221" s="31" t="s">
        <v>126</v>
      </c>
      <c r="D221" s="7"/>
      <c r="E221" s="40" t="s">
        <v>217</v>
      </c>
      <c r="F221" s="4" t="s">
        <v>169</v>
      </c>
      <c r="G221" s="47">
        <v>318313</v>
      </c>
      <c r="H221" s="21"/>
      <c r="I221" s="48" t="s">
        <v>102</v>
      </c>
      <c r="J221" s="2"/>
    </row>
    <row r="222" spans="1:10" s="6" customFormat="1" ht="15">
      <c r="A222" s="2" t="s">
        <v>10</v>
      </c>
      <c r="B222" s="21" t="s">
        <v>108</v>
      </c>
      <c r="C222" s="31" t="s">
        <v>126</v>
      </c>
      <c r="D222" s="7"/>
      <c r="E222" s="40" t="s">
        <v>217</v>
      </c>
      <c r="F222" s="4" t="s">
        <v>169</v>
      </c>
      <c r="G222" s="47">
        <v>318313</v>
      </c>
      <c r="H222" s="21"/>
      <c r="I222" s="48" t="s">
        <v>103</v>
      </c>
      <c r="J222" s="2"/>
    </row>
    <row r="223" spans="1:10" s="6" customFormat="1" ht="15">
      <c r="A223" s="2" t="s">
        <v>10</v>
      </c>
      <c r="B223" s="7" t="s">
        <v>114</v>
      </c>
      <c r="C223" s="31" t="s">
        <v>126</v>
      </c>
      <c r="D223" s="7"/>
      <c r="E223" s="40" t="s">
        <v>217</v>
      </c>
      <c r="F223" s="4" t="s">
        <v>169</v>
      </c>
      <c r="G223" s="47">
        <v>318313</v>
      </c>
      <c r="H223" s="21"/>
      <c r="I223" s="48" t="s">
        <v>104</v>
      </c>
      <c r="J223" s="5"/>
    </row>
    <row r="224" spans="1:10" ht="15">
      <c r="A224" s="2" t="s">
        <v>10</v>
      </c>
      <c r="B224" s="2" t="s">
        <v>118</v>
      </c>
      <c r="C224" s="31" t="s">
        <v>126</v>
      </c>
      <c r="D224" s="21"/>
      <c r="E224" s="40" t="s">
        <v>217</v>
      </c>
      <c r="F224" s="4" t="s">
        <v>169</v>
      </c>
      <c r="G224" s="47">
        <v>318313</v>
      </c>
      <c r="H224" s="7"/>
      <c r="I224" s="48" t="s">
        <v>101</v>
      </c>
      <c r="J224" s="2"/>
    </row>
    <row r="225" spans="1:10" ht="15">
      <c r="A225" s="2" t="s">
        <v>10</v>
      </c>
      <c r="B225" s="7" t="s">
        <v>22</v>
      </c>
      <c r="C225" s="31" t="s">
        <v>126</v>
      </c>
      <c r="D225" s="21"/>
      <c r="E225" s="40" t="s">
        <v>217</v>
      </c>
      <c r="F225" s="4" t="s">
        <v>169</v>
      </c>
      <c r="G225" s="47">
        <v>318313</v>
      </c>
      <c r="H225" s="21"/>
      <c r="I225" s="48" t="s">
        <v>21</v>
      </c>
      <c r="J225" s="2"/>
    </row>
    <row r="226" spans="1:10" ht="15">
      <c r="A226" s="2" t="s">
        <v>10</v>
      </c>
      <c r="B226" s="7" t="s">
        <v>219</v>
      </c>
      <c r="C226" s="31" t="s">
        <v>126</v>
      </c>
      <c r="D226" s="21"/>
      <c r="E226" s="40" t="s">
        <v>217</v>
      </c>
      <c r="F226" s="4" t="s">
        <v>169</v>
      </c>
      <c r="G226" s="47">
        <v>318313</v>
      </c>
      <c r="H226" s="21"/>
      <c r="I226" s="48" t="s">
        <v>20</v>
      </c>
      <c r="J226" s="2"/>
    </row>
    <row r="227" spans="1:10" ht="15">
      <c r="A227" s="2" t="s">
        <v>10</v>
      </c>
      <c r="B227" s="21" t="s">
        <v>33</v>
      </c>
      <c r="C227" s="31" t="s">
        <v>126</v>
      </c>
      <c r="D227" s="21"/>
      <c r="E227" s="40" t="s">
        <v>90</v>
      </c>
      <c r="F227" s="4" t="s">
        <v>169</v>
      </c>
      <c r="G227" s="47">
        <v>1190000</v>
      </c>
      <c r="H227" s="21"/>
      <c r="I227" s="48" t="s">
        <v>12</v>
      </c>
      <c r="J227" s="7"/>
    </row>
    <row r="228" spans="1:10" ht="15">
      <c r="A228" s="2" t="s">
        <v>168</v>
      </c>
      <c r="B228" s="21" t="s">
        <v>33</v>
      </c>
      <c r="C228" s="32" t="s">
        <v>170</v>
      </c>
      <c r="D228" s="21"/>
      <c r="E228" s="31" t="s">
        <v>90</v>
      </c>
      <c r="F228" s="4" t="s">
        <v>169</v>
      </c>
      <c r="G228" s="33">
        <v>357000</v>
      </c>
      <c r="H228" s="7"/>
      <c r="I228" s="39" t="s">
        <v>12</v>
      </c>
      <c r="J228" s="2"/>
    </row>
    <row r="229" spans="1:10" ht="15">
      <c r="A229" s="2" t="s">
        <v>168</v>
      </c>
      <c r="B229" s="21" t="s">
        <v>33</v>
      </c>
      <c r="C229" s="31" t="s">
        <v>171</v>
      </c>
      <c r="D229" s="21"/>
      <c r="E229" s="31" t="s">
        <v>90</v>
      </c>
      <c r="F229" s="4" t="s">
        <v>169</v>
      </c>
      <c r="G229" s="33">
        <v>357000</v>
      </c>
      <c r="H229" s="21"/>
      <c r="I229" s="39" t="s">
        <v>12</v>
      </c>
      <c r="J229" s="2"/>
    </row>
    <row r="230" spans="1:10" ht="15">
      <c r="A230" s="2" t="s">
        <v>168</v>
      </c>
      <c r="B230" s="21" t="s">
        <v>33</v>
      </c>
      <c r="C230" s="31" t="s">
        <v>172</v>
      </c>
      <c r="D230" s="21"/>
      <c r="E230" s="31" t="s">
        <v>90</v>
      </c>
      <c r="F230" s="4" t="s">
        <v>169</v>
      </c>
      <c r="G230" s="33">
        <v>357000</v>
      </c>
      <c r="H230" s="21"/>
      <c r="I230" s="39" t="s">
        <v>12</v>
      </c>
      <c r="J230" s="2"/>
    </row>
    <row r="231" spans="1:10" ht="15">
      <c r="A231" s="2" t="s">
        <v>168</v>
      </c>
      <c r="B231" s="21" t="s">
        <v>33</v>
      </c>
      <c r="C231" s="31" t="s">
        <v>173</v>
      </c>
      <c r="D231" s="21"/>
      <c r="E231" s="31" t="s">
        <v>218</v>
      </c>
      <c r="F231" s="4" t="s">
        <v>169</v>
      </c>
      <c r="G231" s="33">
        <v>357000</v>
      </c>
      <c r="H231" s="21"/>
      <c r="I231" s="39" t="s">
        <v>12</v>
      </c>
      <c r="J231" s="2"/>
    </row>
    <row r="232" spans="1:10" ht="15">
      <c r="A232" s="2" t="s">
        <v>168</v>
      </c>
      <c r="B232" s="21" t="s">
        <v>33</v>
      </c>
      <c r="C232" s="31" t="s">
        <v>174</v>
      </c>
      <c r="D232" s="21"/>
      <c r="E232" s="31" t="s">
        <v>90</v>
      </c>
      <c r="F232" s="4" t="s">
        <v>169</v>
      </c>
      <c r="G232" s="33">
        <v>357000</v>
      </c>
      <c r="H232" s="21"/>
      <c r="I232" s="39" t="s">
        <v>102</v>
      </c>
      <c r="J232" s="2"/>
    </row>
    <row r="233" spans="1:10" ht="15">
      <c r="A233" s="2" t="s">
        <v>168</v>
      </c>
      <c r="B233" s="21" t="s">
        <v>33</v>
      </c>
      <c r="C233" s="31" t="s">
        <v>175</v>
      </c>
      <c r="D233" s="21"/>
      <c r="E233" s="31" t="s">
        <v>90</v>
      </c>
      <c r="F233" s="4" t="s">
        <v>169</v>
      </c>
      <c r="G233" s="33">
        <v>357000</v>
      </c>
      <c r="H233" s="21"/>
      <c r="I233" s="39" t="s">
        <v>103</v>
      </c>
      <c r="J233" s="2"/>
    </row>
    <row r="234" spans="1:10" ht="15">
      <c r="A234" s="2" t="s">
        <v>168</v>
      </c>
      <c r="B234" s="21" t="s">
        <v>33</v>
      </c>
      <c r="C234" s="31" t="s">
        <v>176</v>
      </c>
      <c r="D234" s="21"/>
      <c r="E234" s="31" t="s">
        <v>218</v>
      </c>
      <c r="F234" s="4" t="s">
        <v>169</v>
      </c>
      <c r="G234" s="33">
        <v>357000</v>
      </c>
      <c r="H234" s="21"/>
      <c r="I234" s="39" t="s">
        <v>16</v>
      </c>
      <c r="J234" s="2"/>
    </row>
    <row r="235" spans="1:10" ht="15">
      <c r="A235" s="2" t="s">
        <v>168</v>
      </c>
      <c r="B235" s="21" t="s">
        <v>33</v>
      </c>
      <c r="C235" s="31" t="s">
        <v>177</v>
      </c>
      <c r="D235" s="21"/>
      <c r="E235" s="31" t="s">
        <v>90</v>
      </c>
      <c r="F235" s="4" t="s">
        <v>169</v>
      </c>
      <c r="G235" s="33">
        <v>357000</v>
      </c>
      <c r="H235" s="21"/>
      <c r="I235" s="39" t="s">
        <v>17</v>
      </c>
      <c r="J235" s="2"/>
    </row>
    <row r="236" spans="1:10" ht="15">
      <c r="A236" s="2" t="s">
        <v>168</v>
      </c>
      <c r="B236" s="21" t="s">
        <v>33</v>
      </c>
      <c r="C236" s="31" t="s">
        <v>178</v>
      </c>
      <c r="D236" s="21"/>
      <c r="E236" s="31" t="s">
        <v>90</v>
      </c>
      <c r="F236" s="4" t="s">
        <v>169</v>
      </c>
      <c r="G236" s="33">
        <v>357000</v>
      </c>
      <c r="H236" s="21"/>
      <c r="I236" s="39" t="s">
        <v>101</v>
      </c>
      <c r="J236" s="2"/>
    </row>
    <row r="237" spans="1:10" ht="15">
      <c r="A237" s="2" t="s">
        <v>168</v>
      </c>
      <c r="B237" s="21" t="s">
        <v>33</v>
      </c>
      <c r="C237" s="31" t="s">
        <v>72</v>
      </c>
      <c r="D237" s="21"/>
      <c r="E237" s="31" t="s">
        <v>90</v>
      </c>
      <c r="F237" s="4" t="s">
        <v>169</v>
      </c>
      <c r="G237" s="33">
        <v>357000</v>
      </c>
      <c r="H237" s="21"/>
      <c r="I237" s="39" t="s">
        <v>12</v>
      </c>
      <c r="J237" s="2"/>
    </row>
    <row r="238" spans="1:10" ht="15">
      <c r="A238" s="2" t="s">
        <v>168</v>
      </c>
      <c r="B238" s="21" t="s">
        <v>33</v>
      </c>
      <c r="C238" s="31" t="s">
        <v>179</v>
      </c>
      <c r="D238" s="21"/>
      <c r="E238" s="31" t="s">
        <v>90</v>
      </c>
      <c r="F238" s="4" t="s">
        <v>169</v>
      </c>
      <c r="G238" s="33">
        <v>357000</v>
      </c>
      <c r="H238" s="21"/>
      <c r="I238" s="39" t="s">
        <v>21</v>
      </c>
      <c r="J238" s="2"/>
    </row>
    <row r="239" spans="1:10" ht="15">
      <c r="A239" s="2" t="s">
        <v>168</v>
      </c>
      <c r="B239" s="21" t="s">
        <v>33</v>
      </c>
      <c r="C239" s="31" t="s">
        <v>180</v>
      </c>
      <c r="D239" s="21"/>
      <c r="E239" s="31" t="s">
        <v>217</v>
      </c>
      <c r="F239" s="4" t="s">
        <v>169</v>
      </c>
      <c r="G239" s="33">
        <v>357000</v>
      </c>
      <c r="H239" s="21"/>
      <c r="I239" s="39" t="s">
        <v>12</v>
      </c>
      <c r="J239" s="2"/>
    </row>
    <row r="240" spans="1:10" ht="15">
      <c r="A240" s="2" t="s">
        <v>168</v>
      </c>
      <c r="B240" s="21" t="s">
        <v>33</v>
      </c>
      <c r="C240" s="31" t="s">
        <v>181</v>
      </c>
      <c r="D240" s="21"/>
      <c r="E240" s="31" t="s">
        <v>90</v>
      </c>
      <c r="F240" s="4" t="s">
        <v>169</v>
      </c>
      <c r="G240" s="33">
        <v>357000</v>
      </c>
      <c r="H240" s="21"/>
      <c r="I240" s="39" t="s">
        <v>101</v>
      </c>
      <c r="J240" s="2"/>
    </row>
    <row r="241" spans="1:10" ht="15">
      <c r="A241" s="2" t="s">
        <v>168</v>
      </c>
      <c r="B241" s="21" t="s">
        <v>220</v>
      </c>
      <c r="C241" s="31" t="s">
        <v>126</v>
      </c>
      <c r="D241" s="21"/>
      <c r="E241" s="40" t="s">
        <v>218</v>
      </c>
      <c r="F241" s="4" t="s">
        <v>169</v>
      </c>
      <c r="G241" s="47">
        <v>9966726</v>
      </c>
      <c r="H241" s="21"/>
      <c r="I241" s="48" t="s">
        <v>12</v>
      </c>
      <c r="J241" s="2"/>
    </row>
    <row r="242" spans="1:10" ht="15">
      <c r="A242" s="2" t="s">
        <v>10</v>
      </c>
      <c r="B242" s="21" t="s">
        <v>24</v>
      </c>
      <c r="C242" s="31" t="s">
        <v>126</v>
      </c>
      <c r="D242" s="21"/>
      <c r="E242" s="40" t="s">
        <v>90</v>
      </c>
      <c r="F242" s="4" t="s">
        <v>169</v>
      </c>
      <c r="G242" s="47">
        <v>1167915</v>
      </c>
      <c r="H242" s="21"/>
      <c r="I242" s="48" t="s">
        <v>16</v>
      </c>
      <c r="J242" s="2"/>
    </row>
    <row r="243" spans="1:10" ht="15">
      <c r="A243" s="2" t="s">
        <v>10</v>
      </c>
      <c r="B243" s="21" t="s">
        <v>113</v>
      </c>
      <c r="C243" s="31" t="s">
        <v>126</v>
      </c>
      <c r="D243" s="21"/>
      <c r="E243" s="40" t="s">
        <v>90</v>
      </c>
      <c r="F243" s="4" t="s">
        <v>169</v>
      </c>
      <c r="G243" s="47">
        <v>3842443.36</v>
      </c>
      <c r="H243" s="21"/>
      <c r="I243" s="48" t="s">
        <v>102</v>
      </c>
      <c r="J243" s="2"/>
    </row>
    <row r="244" spans="1:10" ht="15">
      <c r="A244" s="2" t="s">
        <v>168</v>
      </c>
      <c r="B244" s="21" t="s">
        <v>33</v>
      </c>
      <c r="C244" s="31" t="s">
        <v>182</v>
      </c>
      <c r="D244" s="21"/>
      <c r="E244" s="31" t="s">
        <v>90</v>
      </c>
      <c r="F244" s="4" t="s">
        <v>169</v>
      </c>
      <c r="G244" s="33">
        <v>357000</v>
      </c>
      <c r="H244" s="7"/>
      <c r="I244" s="39" t="s">
        <v>12</v>
      </c>
      <c r="J244" s="2"/>
    </row>
    <row r="245" spans="1:10" ht="15">
      <c r="A245" s="2" t="s">
        <v>168</v>
      </c>
      <c r="B245" s="21" t="s">
        <v>33</v>
      </c>
      <c r="C245" s="31" t="s">
        <v>183</v>
      </c>
      <c r="D245" s="7"/>
      <c r="E245" s="31" t="s">
        <v>90</v>
      </c>
      <c r="F245" s="4" t="s">
        <v>169</v>
      </c>
      <c r="G245" s="33">
        <v>357000</v>
      </c>
      <c r="H245" s="21"/>
      <c r="I245" s="39" t="s">
        <v>12</v>
      </c>
      <c r="J245" s="7"/>
    </row>
    <row r="246" spans="1:10" ht="15">
      <c r="A246" s="2" t="s">
        <v>168</v>
      </c>
      <c r="B246" s="21" t="s">
        <v>33</v>
      </c>
      <c r="C246" s="31" t="s">
        <v>184</v>
      </c>
      <c r="D246" s="21"/>
      <c r="E246" s="31" t="s">
        <v>217</v>
      </c>
      <c r="F246" s="4" t="s">
        <v>169</v>
      </c>
      <c r="G246" s="33">
        <v>357000</v>
      </c>
      <c r="H246" s="21"/>
      <c r="I246" s="39" t="s">
        <v>17</v>
      </c>
      <c r="J246" s="2"/>
    </row>
    <row r="247" spans="1:10" ht="15">
      <c r="A247" s="2" t="s">
        <v>168</v>
      </c>
      <c r="B247" s="21" t="s">
        <v>33</v>
      </c>
      <c r="C247" s="31" t="s">
        <v>185</v>
      </c>
      <c r="D247" s="21"/>
      <c r="E247" s="31" t="s">
        <v>90</v>
      </c>
      <c r="F247" s="4" t="s">
        <v>169</v>
      </c>
      <c r="G247" s="33">
        <v>357000</v>
      </c>
      <c r="H247" s="21"/>
      <c r="I247" s="39" t="s">
        <v>15</v>
      </c>
      <c r="J247" s="5"/>
    </row>
    <row r="248" spans="1:10" ht="15">
      <c r="A248" s="2" t="s">
        <v>168</v>
      </c>
      <c r="B248" s="21" t="s">
        <v>33</v>
      </c>
      <c r="C248" s="31" t="s">
        <v>186</v>
      </c>
      <c r="D248" s="21"/>
      <c r="E248" s="31" t="s">
        <v>90</v>
      </c>
      <c r="F248" s="4" t="s">
        <v>169</v>
      </c>
      <c r="G248" s="33">
        <v>357000</v>
      </c>
      <c r="H248" s="21"/>
      <c r="I248" s="39" t="s">
        <v>12</v>
      </c>
      <c r="J248" s="2"/>
    </row>
    <row r="249" spans="1:10" ht="15">
      <c r="A249" s="2" t="s">
        <v>168</v>
      </c>
      <c r="B249" s="21" t="s">
        <v>33</v>
      </c>
      <c r="C249" s="31" t="s">
        <v>187</v>
      </c>
      <c r="D249" s="21"/>
      <c r="E249" s="31" t="s">
        <v>90</v>
      </c>
      <c r="F249" s="4" t="s">
        <v>169</v>
      </c>
      <c r="G249" s="33">
        <v>357000</v>
      </c>
      <c r="H249" s="7"/>
      <c r="I249" s="39" t="s">
        <v>12</v>
      </c>
      <c r="J249" s="2"/>
    </row>
    <row r="250" spans="1:10" ht="15">
      <c r="A250" s="2" t="s">
        <v>168</v>
      </c>
      <c r="B250" s="21" t="s">
        <v>33</v>
      </c>
      <c r="C250" s="31" t="s">
        <v>84</v>
      </c>
      <c r="D250" s="21"/>
      <c r="E250" s="31" t="s">
        <v>90</v>
      </c>
      <c r="F250" s="4" t="s">
        <v>169</v>
      </c>
      <c r="G250" s="33">
        <v>357000</v>
      </c>
      <c r="H250" s="7"/>
      <c r="I250" s="39" t="s">
        <v>32</v>
      </c>
      <c r="J250" s="2"/>
    </row>
    <row r="251" spans="1:10" ht="15">
      <c r="A251" s="2" t="s">
        <v>168</v>
      </c>
      <c r="B251" s="21" t="s">
        <v>33</v>
      </c>
      <c r="C251" s="31" t="s">
        <v>188</v>
      </c>
      <c r="D251" s="21"/>
      <c r="E251" s="31" t="s">
        <v>218</v>
      </c>
      <c r="F251" s="4" t="s">
        <v>169</v>
      </c>
      <c r="G251" s="33">
        <v>357000</v>
      </c>
      <c r="H251" s="21"/>
      <c r="I251" s="39" t="s">
        <v>106</v>
      </c>
      <c r="J251" s="2"/>
    </row>
    <row r="252" spans="1:10" ht="15">
      <c r="A252" s="2" t="s">
        <v>168</v>
      </c>
      <c r="B252" s="21" t="s">
        <v>33</v>
      </c>
      <c r="C252" s="31" t="s">
        <v>189</v>
      </c>
      <c r="D252" s="21"/>
      <c r="E252" s="31" t="s">
        <v>218</v>
      </c>
      <c r="F252" s="4" t="s">
        <v>169</v>
      </c>
      <c r="G252" s="33">
        <v>357000</v>
      </c>
      <c r="H252" s="21"/>
      <c r="I252" s="39" t="s">
        <v>14</v>
      </c>
      <c r="J252" s="2"/>
    </row>
    <row r="253" spans="1:10" ht="15">
      <c r="A253" s="2" t="s">
        <v>10</v>
      </c>
      <c r="B253" s="7" t="s">
        <v>221</v>
      </c>
      <c r="C253" s="40" t="s">
        <v>126</v>
      </c>
      <c r="D253" s="21"/>
      <c r="E253" s="40" t="s">
        <v>218</v>
      </c>
      <c r="F253" s="4" t="s">
        <v>169</v>
      </c>
      <c r="G253" s="47">
        <v>25829973</v>
      </c>
      <c r="H253" s="21"/>
      <c r="I253" s="48" t="s">
        <v>12</v>
      </c>
      <c r="J253" s="5"/>
    </row>
    <row r="254" spans="1:10" ht="15">
      <c r="A254" s="2" t="s">
        <v>168</v>
      </c>
      <c r="B254" s="21" t="s">
        <v>33</v>
      </c>
      <c r="C254" s="31" t="s">
        <v>190</v>
      </c>
      <c r="D254" s="21"/>
      <c r="E254" s="31" t="s">
        <v>218</v>
      </c>
      <c r="F254" s="4" t="s">
        <v>169</v>
      </c>
      <c r="G254" s="33">
        <v>357000</v>
      </c>
      <c r="H254" s="21"/>
      <c r="I254" s="39" t="s">
        <v>101</v>
      </c>
      <c r="J254" s="7"/>
    </row>
    <row r="255" spans="1:10" ht="15">
      <c r="A255" s="2" t="s">
        <v>168</v>
      </c>
      <c r="B255" s="21" t="s">
        <v>33</v>
      </c>
      <c r="C255" s="31" t="s">
        <v>191</v>
      </c>
      <c r="D255" s="21"/>
      <c r="E255" s="31" t="s">
        <v>218</v>
      </c>
      <c r="F255" s="4" t="s">
        <v>169</v>
      </c>
      <c r="G255" s="33">
        <v>357000</v>
      </c>
      <c r="H255" s="7"/>
      <c r="I255" s="39" t="s">
        <v>12</v>
      </c>
      <c r="J255" s="5"/>
    </row>
    <row r="256" spans="1:10" ht="15">
      <c r="A256" s="2" t="s">
        <v>168</v>
      </c>
      <c r="B256" s="21" t="s">
        <v>33</v>
      </c>
      <c r="C256" s="31" t="s">
        <v>192</v>
      </c>
      <c r="D256" s="21"/>
      <c r="E256" s="31" t="s">
        <v>218</v>
      </c>
      <c r="F256" s="4" t="s">
        <v>169</v>
      </c>
      <c r="G256" s="33">
        <v>357000</v>
      </c>
      <c r="H256" s="21"/>
      <c r="I256" s="39" t="s">
        <v>19</v>
      </c>
      <c r="J256" s="2"/>
    </row>
    <row r="257" spans="1:10" ht="15">
      <c r="A257" s="2" t="s">
        <v>168</v>
      </c>
      <c r="B257" s="21" t="s">
        <v>33</v>
      </c>
      <c r="C257" s="31" t="s">
        <v>193</v>
      </c>
      <c r="D257" s="21"/>
      <c r="E257" s="31" t="s">
        <v>218</v>
      </c>
      <c r="F257" s="4" t="s">
        <v>169</v>
      </c>
      <c r="G257" s="33">
        <v>357000</v>
      </c>
      <c r="H257" s="21"/>
      <c r="I257" s="39" t="s">
        <v>19</v>
      </c>
      <c r="J257" s="2"/>
    </row>
    <row r="258" spans="1:10" ht="15">
      <c r="A258" s="2" t="s">
        <v>10</v>
      </c>
      <c r="B258" s="21" t="s">
        <v>34</v>
      </c>
      <c r="C258" s="31" t="s">
        <v>88</v>
      </c>
      <c r="D258" s="21"/>
      <c r="E258" s="31" t="s">
        <v>90</v>
      </c>
      <c r="F258" s="4" t="s">
        <v>169</v>
      </c>
      <c r="G258" s="33">
        <v>866472</v>
      </c>
      <c r="H258" s="21"/>
      <c r="I258" s="39" t="s">
        <v>12</v>
      </c>
      <c r="J258" s="2"/>
    </row>
    <row r="259" spans="1:10" ht="15">
      <c r="A259" s="2" t="s">
        <v>168</v>
      </c>
      <c r="B259" s="21" t="s">
        <v>125</v>
      </c>
      <c r="C259" s="31" t="s">
        <v>194</v>
      </c>
      <c r="D259" s="21"/>
      <c r="E259" s="31" t="s">
        <v>218</v>
      </c>
      <c r="F259" s="4" t="s">
        <v>169</v>
      </c>
      <c r="G259" s="33">
        <v>357000</v>
      </c>
      <c r="H259" s="21"/>
      <c r="I259" s="39" t="s">
        <v>12</v>
      </c>
      <c r="J259" s="2"/>
    </row>
    <row r="260" spans="1:10" ht="15">
      <c r="A260" s="2" t="s">
        <v>168</v>
      </c>
      <c r="B260" s="21" t="s">
        <v>125</v>
      </c>
      <c r="C260" s="31" t="s">
        <v>195</v>
      </c>
      <c r="D260" s="21"/>
      <c r="E260" s="31" t="s">
        <v>218</v>
      </c>
      <c r="F260" s="4" t="s">
        <v>169</v>
      </c>
      <c r="G260" s="33">
        <v>357000</v>
      </c>
      <c r="H260" s="21"/>
      <c r="I260" s="39" t="s">
        <v>12</v>
      </c>
      <c r="J260" s="2"/>
    </row>
    <row r="261" spans="1:10" ht="15">
      <c r="A261" s="2" t="s">
        <v>168</v>
      </c>
      <c r="B261" s="21" t="s">
        <v>125</v>
      </c>
      <c r="C261" s="32" t="s">
        <v>196</v>
      </c>
      <c r="D261" s="21"/>
      <c r="E261" s="31" t="s">
        <v>218</v>
      </c>
      <c r="F261" s="4" t="s">
        <v>169</v>
      </c>
      <c r="G261" s="33">
        <v>357000</v>
      </c>
      <c r="H261" s="21"/>
      <c r="I261" s="39" t="s">
        <v>12</v>
      </c>
      <c r="J261" s="2"/>
    </row>
    <row r="262" spans="1:10" ht="15">
      <c r="A262" s="2" t="s">
        <v>168</v>
      </c>
      <c r="B262" s="21" t="s">
        <v>125</v>
      </c>
      <c r="C262" s="32" t="s">
        <v>197</v>
      </c>
      <c r="D262" s="21"/>
      <c r="E262" s="31" t="s">
        <v>218</v>
      </c>
      <c r="F262" s="4" t="s">
        <v>169</v>
      </c>
      <c r="G262" s="33">
        <v>357000</v>
      </c>
      <c r="H262" s="21"/>
      <c r="I262" s="39" t="s">
        <v>12</v>
      </c>
      <c r="J262" s="2"/>
    </row>
    <row r="263" spans="1:10" ht="15">
      <c r="A263" s="2" t="s">
        <v>10</v>
      </c>
      <c r="B263" s="21" t="s">
        <v>34</v>
      </c>
      <c r="C263" s="31" t="s">
        <v>89</v>
      </c>
      <c r="D263" s="21"/>
      <c r="E263" s="31" t="s">
        <v>90</v>
      </c>
      <c r="F263" s="4" t="s">
        <v>169</v>
      </c>
      <c r="G263" s="33">
        <v>3434446</v>
      </c>
      <c r="H263" s="21"/>
      <c r="I263" s="39" t="s">
        <v>12</v>
      </c>
      <c r="J263" s="2"/>
    </row>
    <row r="264" spans="1:10" ht="15">
      <c r="A264" s="2" t="s">
        <v>168</v>
      </c>
      <c r="B264" s="21" t="s">
        <v>125</v>
      </c>
      <c r="C264" s="31" t="s">
        <v>198</v>
      </c>
      <c r="D264" s="21"/>
      <c r="E264" s="31" t="s">
        <v>218</v>
      </c>
      <c r="F264" s="4" t="s">
        <v>169</v>
      </c>
      <c r="G264" s="33">
        <v>357000</v>
      </c>
      <c r="H264" s="21"/>
      <c r="I264" s="39" t="s">
        <v>12</v>
      </c>
      <c r="J264" s="2"/>
    </row>
    <row r="265" spans="1:10" ht="15">
      <c r="A265" s="2" t="s">
        <v>168</v>
      </c>
      <c r="B265" s="21" t="s">
        <v>125</v>
      </c>
      <c r="C265" s="31" t="s">
        <v>199</v>
      </c>
      <c r="D265" s="21"/>
      <c r="E265" s="31" t="s">
        <v>218</v>
      </c>
      <c r="F265" s="4" t="s">
        <v>169</v>
      </c>
      <c r="G265" s="33">
        <v>357000</v>
      </c>
      <c r="H265" s="21"/>
      <c r="I265" s="39" t="s">
        <v>12</v>
      </c>
      <c r="J265" s="2"/>
    </row>
    <row r="266" spans="1:10" ht="15">
      <c r="A266" s="2" t="s">
        <v>168</v>
      </c>
      <c r="B266" s="21" t="s">
        <v>125</v>
      </c>
      <c r="C266" s="31" t="s">
        <v>200</v>
      </c>
      <c r="D266" s="21"/>
      <c r="E266" s="31" t="s">
        <v>218</v>
      </c>
      <c r="F266" s="4" t="s">
        <v>169</v>
      </c>
      <c r="G266" s="33">
        <v>357000</v>
      </c>
      <c r="H266" s="21"/>
      <c r="I266" s="39" t="s">
        <v>12</v>
      </c>
      <c r="J266" s="2"/>
    </row>
    <row r="267" spans="1:10" ht="15">
      <c r="A267" s="2" t="s">
        <v>168</v>
      </c>
      <c r="B267" s="21" t="s">
        <v>125</v>
      </c>
      <c r="C267" s="43" t="s">
        <v>201</v>
      </c>
      <c r="D267" s="21"/>
      <c r="E267" s="43" t="s">
        <v>217</v>
      </c>
      <c r="F267" s="4" t="s">
        <v>169</v>
      </c>
      <c r="G267" s="55">
        <v>357000</v>
      </c>
      <c r="H267" s="21"/>
      <c r="I267" s="56" t="s">
        <v>12</v>
      </c>
      <c r="J267" s="5"/>
    </row>
    <row r="268" spans="1:10" ht="15">
      <c r="A268" s="2" t="s">
        <v>168</v>
      </c>
      <c r="B268" s="21" t="s">
        <v>125</v>
      </c>
      <c r="C268" s="32" t="s">
        <v>202</v>
      </c>
      <c r="D268" s="21"/>
      <c r="E268" s="31" t="s">
        <v>218</v>
      </c>
      <c r="F268" s="4" t="s">
        <v>169</v>
      </c>
      <c r="G268" s="33">
        <v>357000</v>
      </c>
      <c r="H268" s="21"/>
      <c r="I268" s="39" t="s">
        <v>12</v>
      </c>
      <c r="J268" s="5"/>
    </row>
    <row r="269" spans="1:10" ht="15">
      <c r="A269" s="2" t="s">
        <v>168</v>
      </c>
      <c r="B269" s="21" t="s">
        <v>125</v>
      </c>
      <c r="C269" s="31" t="s">
        <v>203</v>
      </c>
      <c r="D269" s="21"/>
      <c r="E269" s="31" t="s">
        <v>218</v>
      </c>
      <c r="F269" s="4" t="s">
        <v>169</v>
      </c>
      <c r="G269" s="33">
        <v>357000</v>
      </c>
      <c r="H269" s="21"/>
      <c r="I269" s="39" t="s">
        <v>12</v>
      </c>
      <c r="J269" s="2"/>
    </row>
    <row r="270" spans="1:10" ht="15">
      <c r="A270" s="2" t="s">
        <v>168</v>
      </c>
      <c r="B270" s="21" t="s">
        <v>125</v>
      </c>
      <c r="C270" s="31" t="s">
        <v>204</v>
      </c>
      <c r="D270" s="21"/>
      <c r="E270" s="31" t="s">
        <v>218</v>
      </c>
      <c r="F270" s="4" t="s">
        <v>169</v>
      </c>
      <c r="G270" s="33">
        <v>357000</v>
      </c>
      <c r="H270" s="21"/>
      <c r="I270" s="39" t="s">
        <v>104</v>
      </c>
      <c r="J270" s="2"/>
    </row>
    <row r="271" spans="1:10" ht="15">
      <c r="A271" s="2" t="s">
        <v>168</v>
      </c>
      <c r="B271" s="21" t="s">
        <v>125</v>
      </c>
      <c r="C271" s="31" t="s">
        <v>205</v>
      </c>
      <c r="D271" s="21"/>
      <c r="E271" s="31" t="s">
        <v>217</v>
      </c>
      <c r="F271" s="4" t="s">
        <v>169</v>
      </c>
      <c r="G271" s="33">
        <v>357000</v>
      </c>
      <c r="H271" s="21"/>
      <c r="I271" s="39" t="s">
        <v>12</v>
      </c>
      <c r="J271" s="2"/>
    </row>
    <row r="272" spans="1:10" ht="15">
      <c r="A272" s="2" t="s">
        <v>10</v>
      </c>
      <c r="B272" s="21" t="s">
        <v>34</v>
      </c>
      <c r="C272" s="31" t="s">
        <v>206</v>
      </c>
      <c r="D272" s="21"/>
      <c r="E272" s="31" t="s">
        <v>218</v>
      </c>
      <c r="F272" s="4" t="s">
        <v>169</v>
      </c>
      <c r="G272" s="33">
        <v>2215094</v>
      </c>
      <c r="H272" s="21"/>
      <c r="I272" s="39" t="s">
        <v>12</v>
      </c>
      <c r="J272" s="2"/>
    </row>
    <row r="273" spans="1:10" ht="15">
      <c r="A273" s="2" t="s">
        <v>10</v>
      </c>
      <c r="B273" s="21" t="s">
        <v>34</v>
      </c>
      <c r="C273" s="31" t="s">
        <v>207</v>
      </c>
      <c r="D273" s="21"/>
      <c r="E273" s="31" t="s">
        <v>218</v>
      </c>
      <c r="F273" s="4" t="s">
        <v>169</v>
      </c>
      <c r="G273" s="33">
        <v>3514804</v>
      </c>
      <c r="H273" s="21"/>
      <c r="I273" s="39" t="s">
        <v>12</v>
      </c>
      <c r="J273" s="2"/>
    </row>
    <row r="274" spans="1:10" ht="15">
      <c r="A274" s="2" t="s">
        <v>10</v>
      </c>
      <c r="B274" s="21" t="s">
        <v>34</v>
      </c>
      <c r="C274" s="31" t="s">
        <v>208</v>
      </c>
      <c r="D274" s="21"/>
      <c r="E274" s="31" t="s">
        <v>218</v>
      </c>
      <c r="F274" s="4" t="s">
        <v>169</v>
      </c>
      <c r="G274" s="33">
        <v>730213</v>
      </c>
      <c r="H274" s="21"/>
      <c r="I274" s="39" t="s">
        <v>12</v>
      </c>
      <c r="J274" s="2"/>
    </row>
    <row r="275" spans="1:10" ht="15">
      <c r="A275" s="2" t="s">
        <v>168</v>
      </c>
      <c r="B275" s="21" t="s">
        <v>125</v>
      </c>
      <c r="C275" s="31" t="s">
        <v>209</v>
      </c>
      <c r="D275" s="21"/>
      <c r="E275" s="31" t="s">
        <v>217</v>
      </c>
      <c r="F275" s="4" t="s">
        <v>169</v>
      </c>
      <c r="G275" s="33">
        <v>357000</v>
      </c>
      <c r="H275" s="21"/>
      <c r="I275" s="39" t="s">
        <v>12</v>
      </c>
      <c r="J275" s="2"/>
    </row>
    <row r="276" spans="1:10" ht="15">
      <c r="A276" s="2" t="s">
        <v>10</v>
      </c>
      <c r="B276" s="21" t="s">
        <v>34</v>
      </c>
      <c r="C276" s="31" t="s">
        <v>210</v>
      </c>
      <c r="D276" s="21"/>
      <c r="E276" s="31" t="s">
        <v>218</v>
      </c>
      <c r="F276" s="4" t="s">
        <v>169</v>
      </c>
      <c r="G276" s="33">
        <v>2833504</v>
      </c>
      <c r="H276" s="21"/>
      <c r="I276" s="39" t="s">
        <v>12</v>
      </c>
      <c r="J276" s="2"/>
    </row>
    <row r="277" spans="1:10" ht="15">
      <c r="A277" s="2" t="s">
        <v>168</v>
      </c>
      <c r="B277" s="21" t="s">
        <v>125</v>
      </c>
      <c r="C277" s="31" t="s">
        <v>211</v>
      </c>
      <c r="D277" s="21"/>
      <c r="E277" s="31" t="s">
        <v>217</v>
      </c>
      <c r="F277" s="4" t="s">
        <v>169</v>
      </c>
      <c r="G277" s="33">
        <v>357000</v>
      </c>
      <c r="H277" s="21"/>
      <c r="I277" s="39" t="s">
        <v>12</v>
      </c>
      <c r="J277" s="2"/>
    </row>
    <row r="278" spans="1:10" ht="15">
      <c r="A278" s="2" t="s">
        <v>168</v>
      </c>
      <c r="B278" s="21" t="s">
        <v>125</v>
      </c>
      <c r="C278" s="31" t="s">
        <v>212</v>
      </c>
      <c r="D278" s="21"/>
      <c r="E278" s="31" t="s">
        <v>217</v>
      </c>
      <c r="F278" s="4" t="s">
        <v>169</v>
      </c>
      <c r="G278" s="33">
        <v>357000</v>
      </c>
      <c r="H278" s="21"/>
      <c r="I278" s="39" t="s">
        <v>12</v>
      </c>
      <c r="J278" s="2"/>
    </row>
    <row r="279" spans="1:10" ht="15">
      <c r="A279" s="2" t="s">
        <v>168</v>
      </c>
      <c r="B279" s="21" t="s">
        <v>125</v>
      </c>
      <c r="C279" s="31" t="s">
        <v>213</v>
      </c>
      <c r="D279" s="21"/>
      <c r="E279" s="31" t="s">
        <v>217</v>
      </c>
      <c r="F279" s="4" t="s">
        <v>169</v>
      </c>
      <c r="G279" s="33">
        <v>357000</v>
      </c>
      <c r="H279" s="21"/>
      <c r="I279" s="39" t="s">
        <v>12</v>
      </c>
      <c r="J279" s="2"/>
    </row>
    <row r="280" spans="1:10" ht="15">
      <c r="A280" s="2" t="s">
        <v>168</v>
      </c>
      <c r="B280" s="21" t="s">
        <v>125</v>
      </c>
      <c r="C280" s="31" t="s">
        <v>214</v>
      </c>
      <c r="D280" s="21"/>
      <c r="E280" s="31" t="s">
        <v>217</v>
      </c>
      <c r="F280" s="4" t="s">
        <v>169</v>
      </c>
      <c r="G280" s="33">
        <v>357000</v>
      </c>
      <c r="H280" s="21"/>
      <c r="I280" s="39" t="s">
        <v>12</v>
      </c>
      <c r="J280" s="2"/>
    </row>
    <row r="281" spans="1:10" ht="15">
      <c r="A281" s="2" t="s">
        <v>168</v>
      </c>
      <c r="B281" s="21" t="s">
        <v>125</v>
      </c>
      <c r="C281" s="31" t="s">
        <v>215</v>
      </c>
      <c r="D281" s="21"/>
      <c r="E281" s="31" t="s">
        <v>217</v>
      </c>
      <c r="F281" s="4" t="s">
        <v>169</v>
      </c>
      <c r="G281" s="33">
        <v>357000</v>
      </c>
      <c r="H281" s="21"/>
      <c r="I281" s="39" t="s">
        <v>14</v>
      </c>
      <c r="J281" s="2"/>
    </row>
    <row r="282" spans="1:10" ht="15">
      <c r="A282" s="2" t="s">
        <v>168</v>
      </c>
      <c r="B282" s="21" t="s">
        <v>125</v>
      </c>
      <c r="C282" s="31" t="s">
        <v>216</v>
      </c>
      <c r="D282" s="21"/>
      <c r="E282" s="31" t="s">
        <v>217</v>
      </c>
      <c r="F282" s="4" t="s">
        <v>169</v>
      </c>
      <c r="G282" s="33">
        <v>357000</v>
      </c>
      <c r="H282" s="21"/>
      <c r="I282" s="39" t="s">
        <v>102</v>
      </c>
      <c r="J282" s="2"/>
    </row>
    <row r="283" spans="1:10" ht="15">
      <c r="A283" s="2" t="s">
        <v>10</v>
      </c>
      <c r="B283" s="21" t="s">
        <v>13</v>
      </c>
      <c r="C283" s="40" t="s">
        <v>126</v>
      </c>
      <c r="D283" s="21"/>
      <c r="E283" s="31" t="s">
        <v>217</v>
      </c>
      <c r="F283" s="4" t="s">
        <v>169</v>
      </c>
      <c r="G283" s="33">
        <v>952000</v>
      </c>
      <c r="H283" s="21"/>
      <c r="I283" s="39" t="s">
        <v>12</v>
      </c>
      <c r="J283" s="2"/>
    </row>
    <row r="284" spans="1:10" ht="15">
      <c r="A284" s="2"/>
      <c r="B284" s="21"/>
      <c r="C284" s="7"/>
      <c r="D284" s="21"/>
      <c r="E284" s="31"/>
      <c r="F284" s="29"/>
      <c r="G284" s="25"/>
      <c r="H284" s="21"/>
      <c r="I284" s="21"/>
      <c r="J284" s="2"/>
    </row>
    <row r="285" spans="1:10" ht="15">
      <c r="A285" s="2"/>
      <c r="B285" s="21"/>
      <c r="C285" s="7"/>
      <c r="D285" s="21"/>
      <c r="E285" s="31"/>
      <c r="F285" s="29"/>
      <c r="G285" s="25"/>
      <c r="H285" s="21"/>
      <c r="I285" s="21"/>
      <c r="J285" s="2"/>
    </row>
    <row r="286" spans="1:10" ht="15">
      <c r="A286" s="2"/>
      <c r="B286" s="21"/>
      <c r="C286" s="7"/>
      <c r="D286" s="21"/>
      <c r="E286" s="31"/>
      <c r="F286" s="29"/>
      <c r="G286" s="25"/>
      <c r="H286" s="21"/>
      <c r="I286" s="21"/>
      <c r="J286" s="2"/>
    </row>
    <row r="287" spans="1:10" ht="15">
      <c r="A287" s="2"/>
      <c r="B287" s="21"/>
      <c r="C287" s="7"/>
      <c r="D287" s="21"/>
      <c r="E287" s="31"/>
      <c r="F287" s="29"/>
      <c r="G287" s="25"/>
      <c r="H287" s="21"/>
      <c r="I287" s="21"/>
      <c r="J287" s="2"/>
    </row>
    <row r="288" spans="1:10" ht="15">
      <c r="A288" s="2"/>
      <c r="B288" s="21"/>
      <c r="C288" s="7"/>
      <c r="D288" s="21"/>
      <c r="E288" s="31"/>
      <c r="F288" s="29"/>
      <c r="G288" s="25"/>
      <c r="H288" s="21"/>
      <c r="I288" s="21"/>
      <c r="J288" s="2"/>
    </row>
    <row r="289" spans="1:10" ht="15">
      <c r="A289" s="2"/>
      <c r="B289" s="21"/>
      <c r="C289" s="7"/>
      <c r="D289" s="21"/>
      <c r="E289" s="31"/>
      <c r="F289" s="29"/>
      <c r="G289" s="25"/>
      <c r="H289" s="21"/>
      <c r="I289" s="21"/>
      <c r="J289" s="2"/>
    </row>
    <row r="290" spans="1:10" ht="15">
      <c r="A290" s="2"/>
      <c r="B290" s="21"/>
      <c r="C290" s="7"/>
      <c r="D290" s="21"/>
      <c r="E290" s="31"/>
      <c r="F290" s="29"/>
      <c r="G290" s="25"/>
      <c r="H290" s="21"/>
      <c r="I290" s="21"/>
      <c r="J290" s="2"/>
    </row>
    <row r="291" spans="1:10" ht="15">
      <c r="A291" s="2"/>
      <c r="B291" s="21"/>
      <c r="C291" s="7"/>
      <c r="D291" s="21"/>
      <c r="E291" s="31"/>
      <c r="F291" s="29"/>
      <c r="G291" s="25"/>
      <c r="H291" s="21"/>
      <c r="I291" s="21"/>
      <c r="J291" s="2"/>
    </row>
    <row r="292" spans="1:10" ht="15">
      <c r="A292" s="2"/>
      <c r="B292" s="21"/>
      <c r="C292" s="7"/>
      <c r="D292" s="21"/>
      <c r="E292" s="31"/>
      <c r="F292" s="29"/>
      <c r="G292" s="25"/>
      <c r="H292" s="21"/>
      <c r="I292" s="21"/>
      <c r="J292" s="2"/>
    </row>
    <row r="293" spans="1:10" ht="15">
      <c r="A293" s="2"/>
      <c r="B293" s="21"/>
      <c r="C293" s="7"/>
      <c r="D293" s="21"/>
      <c r="E293" s="31"/>
      <c r="F293" s="29"/>
      <c r="G293" s="25"/>
      <c r="H293" s="21"/>
      <c r="I293" s="21"/>
      <c r="J293" s="2"/>
    </row>
    <row r="294" spans="1:10" ht="15">
      <c r="A294" s="2"/>
      <c r="B294" s="21"/>
      <c r="C294" s="7"/>
      <c r="D294" s="21"/>
      <c r="E294" s="31"/>
      <c r="F294" s="29"/>
      <c r="G294" s="25"/>
      <c r="H294" s="21"/>
      <c r="I294" s="21"/>
      <c r="J294" s="2"/>
    </row>
    <row r="295" spans="1:10" ht="15">
      <c r="A295" s="2"/>
      <c r="B295" s="21"/>
      <c r="C295" s="7"/>
      <c r="D295" s="21"/>
      <c r="E295" s="31"/>
      <c r="F295" s="29"/>
      <c r="G295" s="25"/>
      <c r="H295" s="21"/>
      <c r="I295" s="21"/>
      <c r="J295" s="2"/>
    </row>
    <row r="296" spans="1:10" ht="15">
      <c r="A296" s="2"/>
      <c r="B296" s="21"/>
      <c r="C296" s="7"/>
      <c r="D296" s="21"/>
      <c r="E296" s="31"/>
      <c r="F296" s="29"/>
      <c r="G296" s="25"/>
      <c r="H296" s="21"/>
      <c r="I296" s="21"/>
      <c r="J296" s="2"/>
    </row>
    <row r="297" ht="15">
      <c r="J297" s="17"/>
    </row>
  </sheetData>
  <autoFilter ref="A1:J283"/>
  <dataValidations count="5">
    <dataValidation showInputMessage="1" showErrorMessage="1" sqref="I170:I176 I140:I146 I155:I161 I133:I138 I148:I153 I163:I168 I178:I183 I185:I192"/>
    <dataValidation type="list" allowBlank="1" showInputMessage="1" showErrorMessage="1" sqref="I177 I108:I132 I147 I162 I96:I102 I105">
      <formula1>[2]Listas!#REF!</formula1>
    </dataValidation>
    <dataValidation type="list" allowBlank="1" showInputMessage="1" showErrorMessage="1" sqref="E117:E206 E284:E296">
      <formula1>[2]Listas!#REF!</formula1>
    </dataValidation>
    <dataValidation type="list" allowBlank="1" showInputMessage="1" showErrorMessage="1" sqref="I242 I244:I283">
      <formula1>[2]Listas!#REF!</formula1>
    </dataValidation>
    <dataValidation type="list" allowBlank="1" showInputMessage="1" showErrorMessage="1" sqref="E244:E283">
      <formula1>[2]Listas!#REF!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2014-10-27T13:42:49Z</dcterms:created>
  <dcterms:modified xsi:type="dcterms:W3CDTF">2015-10-15T21:05:43Z</dcterms:modified>
  <cp:category/>
  <cp:version/>
  <cp:contentType/>
  <cp:contentStatus/>
</cp:coreProperties>
</file>