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files\gaf.mvr\Desktop\Escritorio\publicacion\2016\"/>
    </mc:Choice>
  </mc:AlternateContent>
  <bookViews>
    <workbookView xWindow="120" yWindow="1680" windowWidth="23715" windowHeight="7710" tabRatio="474"/>
  </bookViews>
  <sheets>
    <sheet name="RESUMEN" sheetId="14" r:id="rId1"/>
    <sheet name="DETALLE" sheetId="15" r:id="rId2"/>
    <sheet name="BdD" sheetId="13" r:id="rId3"/>
  </sheets>
  <externalReferences>
    <externalReference r:id="rId4"/>
  </externalReferences>
  <definedNames>
    <definedName name="_xlnm._FilterDatabase" localSheetId="2" hidden="1">BdD!$A$1:$G$246</definedName>
  </definedNames>
  <calcPr calcId="152511"/>
  <pivotCaches>
    <pivotCache cacheId="68" r:id="rId5"/>
  </pivotCaches>
</workbook>
</file>

<file path=xl/calcChain.xml><?xml version="1.0" encoding="utf-8"?>
<calcChain xmlns="http://schemas.openxmlformats.org/spreadsheetml/2006/main">
  <c r="F6" i="14" l="1"/>
  <c r="F169" i="13" l="1"/>
  <c r="F5" i="14"/>
  <c r="F165" i="13" l="1"/>
  <c r="F164" i="13"/>
  <c r="F163" i="13"/>
  <c r="F162" i="13"/>
  <c r="F161" i="13"/>
  <c r="F160" i="13"/>
  <c r="F34" i="13" l="1"/>
  <c r="F33" i="13"/>
  <c r="F32" i="13"/>
  <c r="F31" i="13"/>
  <c r="F30" i="13"/>
  <c r="F29" i="13"/>
  <c r="F28" i="13"/>
  <c r="F27" i="13"/>
  <c r="G5" i="14"/>
  <c r="D5" i="14"/>
  <c r="C5" i="14"/>
  <c r="E5" i="14"/>
  <c r="E6" i="14" l="1"/>
  <c r="G6" i="14"/>
  <c r="D6" i="14"/>
  <c r="C6" i="14"/>
</calcChain>
</file>

<file path=xl/sharedStrings.xml><?xml version="1.0" encoding="utf-8"?>
<sst xmlns="http://schemas.openxmlformats.org/spreadsheetml/2006/main" count="1541" uniqueCount="291">
  <si>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</si>
  <si>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</si>
  <si>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</si>
  <si>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</si>
  <si>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</si>
  <si>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</si>
  <si>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</si>
  <si>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</si>
  <si>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Bío Bío</t>
  </si>
  <si>
    <t>Araucanía</t>
  </si>
  <si>
    <t>Los Lagos</t>
  </si>
  <si>
    <t>Los Ríos</t>
  </si>
  <si>
    <t>Aysén</t>
  </si>
  <si>
    <t>Magallanes</t>
  </si>
  <si>
    <t>R.Metropolitana</t>
  </si>
  <si>
    <t>Aviso El Divisadero 11/01/2016</t>
  </si>
  <si>
    <t>Aviso Diario de Aysén 11/01/2016</t>
  </si>
  <si>
    <t>Pregrado</t>
  </si>
  <si>
    <t>Etiquetas de fila</t>
  </si>
  <si>
    <t>Total general</t>
  </si>
  <si>
    <t>Etiquetas de columna</t>
  </si>
  <si>
    <t>Resolución N°31 y 44 publicadas el 13 y 14/04/2016</t>
  </si>
  <si>
    <t>REGION</t>
  </si>
  <si>
    <t>Res N°5-6-7-9-10-11 publicado el 18 de abril</t>
  </si>
  <si>
    <t>Res N°6 publicada 19/04/2016</t>
  </si>
  <si>
    <t>Res N°37 publicada 26/04/2016</t>
  </si>
  <si>
    <t>Resoluciones Comité Antofagasta</t>
  </si>
  <si>
    <t>Res N°63 publicada 30-05-2016</t>
  </si>
  <si>
    <t>Res N°570-546-588-60-58-62 publicada 9,11,28,31-05-2016</t>
  </si>
  <si>
    <t>Res N°155-156-157-158-159 publicada 15-05-2016</t>
  </si>
  <si>
    <t>Res N°64 y 71 y concurso jefe depto 1 y 14-06-2016</t>
  </si>
  <si>
    <t>TIPO DE AVISO</t>
  </si>
  <si>
    <t>MEDIO</t>
  </si>
  <si>
    <t>TEMA</t>
  </si>
  <si>
    <t>TRIMESTRE</t>
  </si>
  <si>
    <t>MONTO TOTAL</t>
  </si>
  <si>
    <t>ON LINE</t>
  </si>
  <si>
    <t>Cooperativa.cl</t>
  </si>
  <si>
    <t>PRAE Atacama</t>
  </si>
  <si>
    <t>ENERO</t>
  </si>
  <si>
    <t>1er Trimestre</t>
  </si>
  <si>
    <t>PRENSA ESCRITA</t>
  </si>
  <si>
    <t>El Mercurio</t>
  </si>
  <si>
    <t>Concesión Edif Antof</t>
  </si>
  <si>
    <t>La Tercera</t>
  </si>
  <si>
    <t>El Divisadero</t>
  </si>
  <si>
    <t>Diario de Aysén</t>
  </si>
  <si>
    <t>Convocatoria SUP</t>
  </si>
  <si>
    <t>IPRO Arica</t>
  </si>
  <si>
    <t>Diario Oficial</t>
  </si>
  <si>
    <t>Res N°140 y 143</t>
  </si>
  <si>
    <t xml:space="preserve">Res N°91-2206-2266-2267-142-135-38 </t>
  </si>
  <si>
    <t>Proceso Distribución Audiovisual</t>
  </si>
  <si>
    <t>PDT</t>
  </si>
  <si>
    <t>Prog Prospección Tecnológica</t>
  </si>
  <si>
    <t>Voucher de la Innovación</t>
  </si>
  <si>
    <t>Contrato Tecnológicos</t>
  </si>
  <si>
    <t>FEBRERO</t>
  </si>
  <si>
    <t>PAEI Reg</t>
  </si>
  <si>
    <t>PRÓRROGA PLAZO POSTULACIÓN SEGUNDO LLAMADO CONCURSO INSTRUMENTO “CONSOLIDACIÓN OTL</t>
  </si>
  <si>
    <t>Prae Arica</t>
  </si>
  <si>
    <t>Prae Maule</t>
  </si>
  <si>
    <t>El Longuino</t>
  </si>
  <si>
    <t>NODO</t>
  </si>
  <si>
    <t>El Día</t>
  </si>
  <si>
    <t>El Rancaguino</t>
  </si>
  <si>
    <t>Hoy x Hoy</t>
  </si>
  <si>
    <t>Mercurio de Valpo</t>
  </si>
  <si>
    <t>Estrella de Arica</t>
  </si>
  <si>
    <t>Estrella de Iquique</t>
  </si>
  <si>
    <t>Estrella de Copiapó</t>
  </si>
  <si>
    <t>El Centro</t>
  </si>
  <si>
    <t>Austral de Temuco</t>
  </si>
  <si>
    <t>El Llanquihue</t>
  </si>
  <si>
    <t>Prensa Austral</t>
  </si>
  <si>
    <t>AOI IPRO Arica</t>
  </si>
  <si>
    <t>Nueva convocatoria del programa “THE S FACTORY”</t>
  </si>
  <si>
    <t>Gestión de la Innovación-Portafolio</t>
  </si>
  <si>
    <t>DFL15</t>
  </si>
  <si>
    <t>MARZO</t>
  </si>
  <si>
    <t>RES n°79</t>
  </si>
  <si>
    <t>Res N°141 y 154</t>
  </si>
  <si>
    <t>Prae Los Lagos</t>
  </si>
  <si>
    <t>Extensión Prae Arica</t>
  </si>
  <si>
    <t>Scale-UP</t>
  </si>
  <si>
    <t>Prórroga PAEI Valpo</t>
  </si>
  <si>
    <t>El Sur</t>
  </si>
  <si>
    <t>MES PUBLICACION</t>
  </si>
  <si>
    <t>2do Trimestre</t>
  </si>
  <si>
    <t>ABRIL</t>
  </si>
  <si>
    <t>MAYO</t>
  </si>
  <si>
    <t>JUNIO</t>
  </si>
  <si>
    <t>Prae Tarapacá</t>
  </si>
  <si>
    <t>Extensión Scale</t>
  </si>
  <si>
    <t>PAEI Los Ríos</t>
  </si>
  <si>
    <t>SSAF Social</t>
  </si>
  <si>
    <t>Agentes Canadá 2016</t>
  </si>
  <si>
    <t>Centros de Extensionismo</t>
  </si>
  <si>
    <t>Lanzamiento concurso Prototipos de Innovación Regional</t>
  </si>
  <si>
    <t>Licitación Parque Lota</t>
  </si>
  <si>
    <t xml:space="preserve"> Licitación Parque Lota</t>
  </si>
  <si>
    <t>Bienes Públicos</t>
  </si>
  <si>
    <t>Semilla Corfo</t>
  </si>
  <si>
    <t>Modificación Bases Capital Humano</t>
  </si>
  <si>
    <t>Prorroga plazo 2do llamado OTL</t>
  </si>
  <si>
    <t>Extensión Prae Los Lagos</t>
  </si>
  <si>
    <t>Extensión SSAF Social</t>
  </si>
  <si>
    <t>Extensión Prae Coquimbo</t>
  </si>
  <si>
    <t>Extensión PAEI Los Ríos</t>
  </si>
  <si>
    <t>CONCURSO PROGRAMA DE INNOVACIÓN E I+D EMPRESARIAL PARA SECTORES ESTRATÉGICOS DE ALTO IMPACTO</t>
  </si>
  <si>
    <t>SSAF Desafío Turismo Indígena</t>
  </si>
  <si>
    <t>PROGRAMA ACELERACIÓN DE EMPRENDIMIENTOS EN SECTORES ESTRATÉGICOS</t>
  </si>
  <si>
    <t>REDES DE MENTORES</t>
  </si>
  <si>
    <t>Cierre y Apertura PITE</t>
  </si>
  <si>
    <t>Extensión PRAE Magallanes</t>
  </si>
  <si>
    <t>Extensión PRAE Tarapacá</t>
  </si>
  <si>
    <t>IPRO Los Ríos</t>
  </si>
  <si>
    <t>Gestión de Innovación en Pymes</t>
  </si>
  <si>
    <t>Suspende Postulación a Línea Redes de Mentores</t>
  </si>
  <si>
    <t>SSAF Desastre Naturales</t>
  </si>
  <si>
    <t>Apertura I+D Aplicada en Empresas</t>
  </si>
  <si>
    <t>PRAE O'higgins</t>
  </si>
  <si>
    <t>EXTENSIÓN PLAZO SSAF Desafío Turismo Indígena</t>
  </si>
  <si>
    <t>PRAE Metropolitano</t>
  </si>
  <si>
    <t>Ing2030</t>
  </si>
  <si>
    <t>PRAE Araucanía</t>
  </si>
  <si>
    <t>FORTALECIMIENTO Y CREACIÓN DE CAPACIDADES TECNOLÓGICAS HABILITANTES PARA LA INNOVACIÓN</t>
  </si>
  <si>
    <t>CONCURSO VOUCHER DE INNOVACIÓN PARA EMPRESAS DE MUJERES</t>
  </si>
  <si>
    <t>PROTIPOS DE INNOVACIÓN SOCIAL – LOS LAGOS</t>
  </si>
  <si>
    <t>Espacios Colaborativos</t>
  </si>
  <si>
    <t>Cap Tecnol Habilitantes_Minería</t>
  </si>
  <si>
    <t>Concurso AOI</t>
  </si>
  <si>
    <t>AVISO EXTENCION DE PLAZO IPRO LOS RIOS</t>
  </si>
  <si>
    <t>Res N°19-358-27 de 19/02, 18/03, 7/04</t>
  </si>
  <si>
    <t>Res N°150-156-29-41-47 publicadas el 9-11-26/04</t>
  </si>
  <si>
    <t>Suma de MONTO TOTAL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</si>
  <si>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</si>
  <si>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 xml:space="preserve">Total General </t>
  </si>
  <si>
    <t xml:space="preserve">Total Regiones </t>
  </si>
  <si>
    <t>%</t>
  </si>
  <si>
    <t>DETALLE DE PUBLICIDAD Y AVISAJE EN MEDIOS DE COMUNICACIÓN CON IDENTIFICACION LOCAL
Cumplimiento del Art 19° de la Ley N° 20.882
Presupuesto Año 2016</t>
  </si>
  <si>
    <t>Publicaciones Diario Financiero Mar-Dic 2016 Proyecto IN jun 2016</t>
  </si>
  <si>
    <t>Aviso Cooperativa.cl 15-06-2016 FORTALECIMIENTO Y CREACIÓN DE CAPACIDADES TECNOLÓGICAS HABILITANTES PARA LA INNOVACIÓN</t>
  </si>
  <si>
    <t>Aviso Cooperativa.cl 15-06-2016 PROTIPOS DE INNOVACIÓN SOCIAL – LOS LAGOS</t>
  </si>
  <si>
    <t>Aviso Cooperativa.cl 22-06-2016 Espacios Colaborativos</t>
  </si>
  <si>
    <t>Aviso Cooperativa.cl 29-06-2016 Cap Tecnol Habilitantes_Minería</t>
  </si>
  <si>
    <t>Aviso Cooperativa.cl 04-07-2016 Cowork centro</t>
  </si>
  <si>
    <t>Aviso Cooperativa.cl 04-07-2016 Cowork austral</t>
  </si>
  <si>
    <t>Aviso Cooperativa.cl 04-07-2016 Hub innovación social</t>
  </si>
  <si>
    <t>Aviso Cooperativa.cl 04-07-2016 Apertura TSF</t>
  </si>
  <si>
    <t>Aviso Cooperativa.cl 04-07-2016 Cap Tecnol Minería</t>
  </si>
  <si>
    <t>Aviso Cooperativa.cl 05-07-2016 Cap Tecnol Construcción</t>
  </si>
  <si>
    <t>Aviso Cooperativa.cl 08-07-2017 Extensión Ing 2030</t>
  </si>
  <si>
    <t>Aviso Cooperativa.cl 08-07-2017 PRAE O'higgins</t>
  </si>
  <si>
    <t>Aviso Cooperativa.cl 08-07-2016 PTE Alimentos</t>
  </si>
  <si>
    <t>Aviso Cooperativa.cl 13-07-2016 Aviso llamado PTEC Fruticultura</t>
  </si>
  <si>
    <t>Aviso Cooperativa.cl 15-07-2016 Aviso Contratos Tecnológicos</t>
  </si>
  <si>
    <t>Aviso Cooperativa.cl 20-07-2016 Convocatoria PROYECTOS ESPECIALES PARA EL MEJORAMIENTO DEL ECOSISTEMA EMPRENDEDOR</t>
  </si>
  <si>
    <t>Aviso Cooperativa.cl 19-07-2016 Concurso Bienes Públicos Estratégicos para Proyectos de Alto Impacto</t>
  </si>
  <si>
    <t>Aviso Cooperativa.cl 22-07-2016 PRAE Araucanía</t>
  </si>
  <si>
    <t>Aviso Cooperativa.cl 22-07-2016 PORTAFOLIO DE I+D+i EMPRESARIAL</t>
  </si>
  <si>
    <t>Aviso Cooperativa.cl 26-07-2016 Gestión de Innovación</t>
  </si>
  <si>
    <t>Aviso Cooperativa.cl 27-07-2016 Suspensión Concurso Prog Tecnológicos</t>
  </si>
  <si>
    <t>Aviso Cooperativa.cl 29-07-2016 PIRE O'higgins</t>
  </si>
  <si>
    <t>Aviso Cooperativa.cl 29-07-2016 Prog Tecnolog EsTrategico Energía Solar</t>
  </si>
  <si>
    <t>Aviso Cooperativa.cl 27-07-2016 Concurso Prog Tecnológicos Frutícola</t>
  </si>
  <si>
    <t>Aviso Cooperativa.cl 03-08-2016 Progr Tecnológicos Estratégicos</t>
  </si>
  <si>
    <t>Aviso Cooperativa.cl 03-08-2016 PDT</t>
  </si>
  <si>
    <t xml:space="preserve"> Aviso Cooperativa.cl 05-08-2016 BBPP Estratégicos Regionales</t>
  </si>
  <si>
    <t xml:space="preserve"> Aviso Cooperativa.cl 16-08-2016 Innovación Social Antofagasta</t>
  </si>
  <si>
    <t xml:space="preserve"> Aviso Cooperativa.cl 17-08-2016 Seed SUP</t>
  </si>
  <si>
    <t xml:space="preserve"> Aviso Cooperativa.cl 17-08-2016 Extensión PTE Alimento</t>
  </si>
  <si>
    <t xml:space="preserve"> Aviso Cooperativa.cl 17-08-2016 Extensión PTE Minería</t>
  </si>
  <si>
    <t xml:space="preserve"> Aviso Cooperativa.cl 19-08-2016 Concurso Innovación Social Valpo</t>
  </si>
  <si>
    <t xml:space="preserve"> Aviso Cooperativa.cl 19-08-2016 PRAE Maule</t>
  </si>
  <si>
    <t xml:space="preserve"> Aviso Cooperativa.cl 23-08-2016 Ing 2030</t>
  </si>
  <si>
    <t xml:space="preserve"> Aviso Cooperativa.cl 25-08-2016 Fe de Erratas SUP</t>
  </si>
  <si>
    <t xml:space="preserve"> Aviso Cooperativa.cl 26-08-2016 I+D</t>
  </si>
  <si>
    <t xml:space="preserve"> Aviso Cooperativa.cl 30-08-2016 Pub Bases SSAF Escalamiento y Prog Nac Incubadoras L3 y L4</t>
  </si>
  <si>
    <t xml:space="preserve"> Aviso Cooperativa.cl 01-09-2016 EUREKA</t>
  </si>
  <si>
    <t xml:space="preserve"> Aviso Cooperativa.cl 05-09-2016 prórroga PT Energía</t>
  </si>
  <si>
    <t xml:space="preserve"> Aviso Cooperativa.cl 06-09-2016 PROGRAMA DE INNOVACIÓN E I+D EMPRESARIAL PARA SECTORES ESTRATÉGICOS DE ALTO IMPACTO</t>
  </si>
  <si>
    <t xml:space="preserve"> Aviso Cooperativa.cl 08-09-2016 PRORROGA LLAMADO A CONCURSO DEL “PROGRAMA DE FORTALECIMIENTO Y CREACIÓN DE CAPACIDADES TECNOLÓGICAS HABILITANTES PARA LA INNOVACIÓN” en MINERÍA</t>
  </si>
  <si>
    <t xml:space="preserve"> Aviso Cooperativa.cl 12-09-2016 Prórroga BBPP</t>
  </si>
  <si>
    <t xml:space="preserve"> Aviso Cooperativa.cl 09-09-2016 Llamados Centros de Innovación Abierta</t>
  </si>
  <si>
    <t xml:space="preserve"> Aviso Cooperativa.cl 12-09-2016 PORROGA GESTIÓN DE LA INNOVACION</t>
  </si>
  <si>
    <t xml:space="preserve"> Aviso Cooperativa.cl 15-09-2016 “PLAN ESTRATEGICO - NUEVA INGENIERÍA PARA EL 2030 REGIONES”</t>
  </si>
  <si>
    <t xml:space="preserve"> Aviso Cooperativa.cl 21-09-2016 Semilla Corfo</t>
  </si>
  <si>
    <t xml:space="preserve"> Aviso Cooperativa.cl 23-09-2016 Publicación convocatoria PES</t>
  </si>
  <si>
    <t>3er Trimestre</t>
  </si>
  <si>
    <t>JULIO</t>
  </si>
  <si>
    <t>AGOSTO</t>
  </si>
  <si>
    <t>SEPTIEMBRE</t>
  </si>
  <si>
    <t>Diario Financiero</t>
  </si>
  <si>
    <t>TV</t>
  </si>
  <si>
    <t>Informativo Central</t>
  </si>
  <si>
    <t>RADIO</t>
  </si>
  <si>
    <t>UCV 103.5</t>
  </si>
  <si>
    <t>Bíobio Valpo</t>
  </si>
  <si>
    <t>Quintay</t>
  </si>
  <si>
    <t>San Valentían Letelier</t>
  </si>
  <si>
    <t>Difusión PFC Portugués</t>
  </si>
  <si>
    <t>Aviso Prensa Austral 17/09/2016 IPRO</t>
  </si>
  <si>
    <t>Aviso Prensa Austral 20-03-2016 DFL15</t>
  </si>
  <si>
    <t>Pingüino</t>
  </si>
  <si>
    <t>Aviso Pingüino 20-03-2016 DFL15</t>
  </si>
  <si>
    <t>Aviso La Tercera 19-03-2016 Extensión Cred Pregrado</t>
  </si>
  <si>
    <t>Aviso Divisadero 29-09-2016 PFC Salmón Aysén</t>
  </si>
  <si>
    <t>Aviso Diario de Aysén 29-09-2016 PFC Salmón Aysén</t>
  </si>
  <si>
    <t>Aviso Divisadero 30-09-2016 PFC Salmón Aysén</t>
  </si>
  <si>
    <t>Aviso Diario de Aysén 30-09-2016 PFC Salmón Aysén</t>
  </si>
  <si>
    <t>Publicaciones Diario Financiero Mar-Dic 2016 Proyecto IN nov 2016</t>
  </si>
  <si>
    <t>Aviso diario El Día IPRO Coquimbo 11-08-2016</t>
  </si>
  <si>
    <t>Aviso La Tercera 21-09-2016 Pregrado</t>
  </si>
  <si>
    <t xml:space="preserve"> Aviso Cooperativa.cl 26-09-2016 Prórroga Prototipos de Innovación Social - Antofagasta</t>
  </si>
  <si>
    <t xml:space="preserve"> Aviso Cooperativa.cl 28-09-2016 PITE Alto Impacto</t>
  </si>
  <si>
    <t>Aviso Cooperativa.cl 30-09-2016 Convocatoria PAEI</t>
  </si>
  <si>
    <t>Aviso Cooperativa.cl 22-09-2016 SCALE</t>
  </si>
  <si>
    <t>Aviso Cooperativa.cl 03-10-2016 Fechas de Cierre en Web y Proactive</t>
  </si>
  <si>
    <t>Aviso Cooperativa.cl 04-10-2016 Extensión Ing 2030</t>
  </si>
  <si>
    <t>Aviso Cooperativa.cl 05-10-2016 Suspende postulaciones a I+D aplicada en empresas</t>
  </si>
  <si>
    <t>Aviso El Día 12-10-2016 PFC Fotovoltaico</t>
  </si>
  <si>
    <t>Aviso La Región 12-10-2016 PFC Fotovoltaico</t>
  </si>
  <si>
    <t>Aviso Cooperativa.cl 11-10-2016 Prae Los Lagos</t>
  </si>
  <si>
    <t>Aviso Cooperativa.cl 11-10-2016 Prae Valparaíso</t>
  </si>
  <si>
    <t>Aviso Cooperativa.cl 11-10-2016 Extensión Centros de Innovación y Emprendimiento</t>
  </si>
  <si>
    <t>Aviso Cooperativa.cl 11-10-2016 SCALE UP — EXPANSIÓN</t>
  </si>
  <si>
    <t>Res N°109 publicado 17/08/2016</t>
  </si>
  <si>
    <t>Aviso El Día 16 y 23-10-2016 PFC Fotovoltaico</t>
  </si>
  <si>
    <t>Aviso La Región 16 y 25-10-2016 PFC Fotovoltaico</t>
  </si>
  <si>
    <t>Aviso Diario de Atacama 19 y 20-10-2016 PFC “Sistema Marco Plataforma” para Atacama</t>
  </si>
  <si>
    <t>Res N°36-37-38 publicadas el 07/06</t>
  </si>
  <si>
    <t>Aviso Cooperativa.cl 19-10-2016 SSAF Coquimbo</t>
  </si>
  <si>
    <t>Aviso Cooperativa.cl 19-10-2016 SSAF O´higgins</t>
  </si>
  <si>
    <t>Aviso El Día 26 y 30-10-2016 y 2 y 4/11/2016 PFC GUÍAS TURÍSTICOS COQUIMBO</t>
  </si>
  <si>
    <t>Aviso La Región 26 y 30-10-2016 y 2 y 4/11/2016  PFC GUÍAS TURÍSTICOS COQUIMBO</t>
  </si>
  <si>
    <t>Aviso Cooperativa.cl 24-10-2016 CONCURSO “PROGRAMAS TECNOLÓGICOS ESTRATÉGICOS” para la MINERÍA</t>
  </si>
  <si>
    <t>Aviso Semanario Tiempo 28 y 04-11-2016 PFC GUÍAS TURÍSTICOS COQUIMBO</t>
  </si>
  <si>
    <t>Plan de Medios Aysen PFC Ganadería</t>
  </si>
  <si>
    <t>Aviso Estrella de Antofagasta 27-10-2016 Becas KH Energía Antofagasta</t>
  </si>
  <si>
    <t xml:space="preserve">Aviso Diario de Aysén 27-10-2016 PFC de ganadería </t>
  </si>
  <si>
    <t xml:space="preserve">Aviso Divisadero 28-10-2016 PFC de ganadería </t>
  </si>
  <si>
    <t>Aviso El Día 30-10-2016 PFC Fotovoltaico</t>
  </si>
  <si>
    <t>Aviso La Región 30-10-2016 PFC Fotovoltaico</t>
  </si>
  <si>
    <t>Aviso Cooperativa.cl 28-10-2016 Extensión Prae Valpo</t>
  </si>
  <si>
    <t>Res N°111 publicada el 12/09/2016</t>
  </si>
  <si>
    <t>Aviso Cooperativa.cl 07-11-2016 Modificación de convenio de los ITPs</t>
  </si>
  <si>
    <t>Aviso Estrella de Antofagasta 11-11-2016 Publireportajes Becas</t>
  </si>
  <si>
    <t>Aviso El mercurio de Antofagasta 11-11-2016 Publireportaje Becas</t>
  </si>
  <si>
    <t>Aviso Observatodo PFC de Guías de Turismo de Coquimbo</t>
  </si>
  <si>
    <t xml:space="preserve">Aviso Diario de Aysén 07-11-2016 PFC de ganadería </t>
  </si>
  <si>
    <t xml:space="preserve">Aviso Divisadero 07-11-2016 PFC de ganadería </t>
  </si>
  <si>
    <t>Aviso Cooperativa.cl 11-11-2016 Concurso SSAF Desafio Turismo Zonas Rezagadas</t>
  </si>
  <si>
    <t>Aviso El Día 11-11-2016 IPRO Coquimbo</t>
  </si>
  <si>
    <t>Resoluciones N°1363 publicada 05/10/2016</t>
  </si>
  <si>
    <t>Res N°01 publicado Agroseguros 06/09/2016</t>
  </si>
  <si>
    <t>Res N°89 y 126 publicadas el 17/10/2016</t>
  </si>
  <si>
    <t>Aviso El Centro 20-11-2016 PFC Agroindustria Maule</t>
  </si>
  <si>
    <t>Aviso Cooperativa.cl 16-11-2016 CAPITAL HUMANO PARA LA INNOVACIÓN EN EMPRESAS DE MUJERES</t>
  </si>
  <si>
    <t>Aviso Cooperativa.cl 17-11-2016 PROTOTIPOS DE INNOVACIÓN REGIONAL</t>
  </si>
  <si>
    <t>Aviso La Prensa Austral 20-27/11 + 4-11-15-18/12 PFC Laneros</t>
  </si>
  <si>
    <t>Aviso El Pingüino 20-27/11 + 7-9-14-16/12 PFC Laneros</t>
  </si>
  <si>
    <t>Aviso El Día 14-09-2016 IPRO Coquimbo</t>
  </si>
  <si>
    <t>Aviso La Tercera 22-11-2016 Pregrado</t>
  </si>
  <si>
    <t>Aviso El Centro 29-11 04 y 14/12 PFC Inocuidad Alimentaria</t>
  </si>
  <si>
    <t>Aviso El Centro 11-12-2016 PFC Agroindustria Maule</t>
  </si>
  <si>
    <t>Aviso La Prensa 27-11-2016 PFC Agroindustria Maule</t>
  </si>
  <si>
    <t>Aviso Cooperativa.cl 23-11-2016 CONTRATOS TECNOLOGICOS</t>
  </si>
  <si>
    <t>Aviso Cooperativa.cl 24-11-2016 Modificación Voucher</t>
  </si>
  <si>
    <t>Aviso Cooperativa.cl 29-11-2016 Cowork SUP</t>
  </si>
  <si>
    <t>Aviso Cooperativa.cl 29-11-2016 Innovación Empresarial Alta Tecnología</t>
  </si>
  <si>
    <t>Aviso La Tercera 30-11-2016 Pregrado</t>
  </si>
  <si>
    <t>Aviso Cooperativa.cl 30-11-2016 Catapult(A)</t>
  </si>
  <si>
    <t>Aviso La Tercera 14-12-2016 Pregrado</t>
  </si>
  <si>
    <t>Aviso Cooperativa.cl 16-12-2016 Aviso Extensión Espacios Colaborativos</t>
  </si>
  <si>
    <t>Aviso Cooperativa.cl 19-12-2016 PAER</t>
  </si>
  <si>
    <t>Resolución 167 y 169 publicadas el 06 y 07/12</t>
  </si>
  <si>
    <t>Res N°172 publicada el 10/12/2016</t>
  </si>
  <si>
    <t>Diciembre</t>
  </si>
  <si>
    <t>Octubre</t>
  </si>
  <si>
    <t>Noviembre</t>
  </si>
  <si>
    <t>4to Trimestre</t>
  </si>
  <si>
    <t>La Región</t>
  </si>
  <si>
    <t>Estrella de Antofagasta</t>
  </si>
  <si>
    <t>La Prensa Austral</t>
  </si>
  <si>
    <t>Diario de Atacama</t>
  </si>
  <si>
    <t>Semanario Tiempo</t>
  </si>
  <si>
    <t>El Mercurio de Antofagasta</t>
  </si>
  <si>
    <t>El Observatodo</t>
  </si>
  <si>
    <t>La Prensa</t>
  </si>
  <si>
    <t>Plan de medios PFC Araucanía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</si>
</sst>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64" fontId="0" fillId="0" borderId="0" xfId="1" applyNumberFormat="1" applyFont="1"/>
    <xf numFmtId="164" fontId="0" fillId="0" borderId="2" xfId="1" applyNumberFormat="1" applyFont="1" applyFill="1" applyBorder="1"/>
    <xf numFmtId="0" fontId="0" fillId="0" borderId="4" xfId="0" applyFill="1" applyBorder="1"/>
    <xf numFmtId="164" fontId="0" fillId="0" borderId="4" xfId="1" applyNumberFormat="1" applyFont="1" applyFill="1" applyBorder="1"/>
    <xf numFmtId="0" fontId="0" fillId="0" borderId="4" xfId="0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Fill="1" applyBorder="1"/>
    <xf numFmtId="0" fontId="3" fillId="0" borderId="4" xfId="0" applyFont="1" applyFill="1" applyBorder="1"/>
    <xf numFmtId="0" fontId="3" fillId="0" borderId="1" xfId="0" applyFont="1" applyFill="1" applyBorder="1"/>
    <xf numFmtId="164" fontId="3" fillId="0" borderId="4" xfId="1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vertical="top" wrapText="1"/>
    </xf>
    <xf numFmtId="0" fontId="2" fillId="2" borderId="5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1" fillId="0" borderId="0" xfId="4" applyNumberFormat="1" applyFont="1"/>
    <xf numFmtId="0" fontId="8" fillId="0" borderId="0" xfId="0" applyFont="1" applyAlignment="1">
      <alignment horizontal="center"/>
    </xf>
    <xf numFmtId="9" fontId="4" fillId="0" borderId="0" xfId="3" applyFont="1" applyAlignment="1">
      <alignment horizontal="center"/>
    </xf>
    <xf numFmtId="166" fontId="0" fillId="0" borderId="1" xfId="0" applyNumberFormat="1" applyFill="1" applyBorder="1"/>
    <xf numFmtId="166" fontId="0" fillId="0" borderId="6" xfId="0" applyNumberForma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/>
    <xf numFmtId="164" fontId="0" fillId="4" borderId="4" xfId="1" applyNumberFormat="1" applyFont="1" applyFill="1" applyBorder="1"/>
    <xf numFmtId="164" fontId="0" fillId="0" borderId="1" xfId="1" applyNumberFormat="1" applyFont="1" applyFill="1" applyBorder="1"/>
    <xf numFmtId="164" fontId="2" fillId="2" borderId="5" xfId="1" applyNumberFormat="1" applyFont="1" applyFill="1" applyBorder="1" applyAlignment="1">
      <alignment horizontal="center"/>
    </xf>
  </cellXfs>
  <cellStyles count="5">
    <cellStyle name="Millares" xfId="1" builtinId="3"/>
    <cellStyle name="Moneda" xfId="2" builtinId="4"/>
    <cellStyle name="Moneda 2" xfId="4"/>
    <cellStyle name="Normal" xfId="0" builtinId="0"/>
    <cellStyle name="Porcentaje" xfId="3" builtinId="5"/>
  </cellStyles>
  <dxfs count="63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gaf.mvr/Desktop/RESPALDO/Presupuesto/2016/Ppt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Hoja1"/>
      <sheetName val="Ppto 2016"/>
      <sheetName val="Listas"/>
      <sheetName val="RESOLUCIONES"/>
      <sheetName val="CONTR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2744.781993055556" createdVersion="5" refreshedVersion="5" minRefreshableVersion="3" recordCount="246">
  <cacheSource type="worksheet">
    <worksheetSource ref="A1:G247" sheet="BdD"/>
  </cacheSource>
  <cacheFields count="7">
    <cacheField name="TIPO DE AVISO" numFmtId="0">
      <sharedItems count="4">
        <s v="ON LINE"/>
        <s v="PRENSA ESCRITA"/>
        <s v="TV"/>
        <s v="RADIO"/>
      </sharedItems>
    </cacheField>
    <cacheField name="MEDIO" numFmtId="0">
      <sharedItems containsBlank="1" count="36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El Sur"/>
        <s v="Diario Financiero"/>
        <s v="Informativo Central"/>
        <s v="UCV 103.5"/>
        <s v="Bíobio Valpo"/>
        <s v="Valparaíso"/>
        <s v="Quintay"/>
        <s v="San Valentían Letelier"/>
        <s v="Pingüino"/>
        <s v="La Región"/>
        <s v="Diario de Atacama"/>
        <s v="Semanario Tiempo"/>
        <s v="Estrella de Antofagasta"/>
        <s v="El Mercurio de Antofagasta"/>
        <s v="El Observatodo"/>
        <s v="La Prensa Austral"/>
        <s v="La Prensa"/>
        <m/>
      </sharedItems>
    </cacheField>
    <cacheField name="TEMA" numFmtId="0">
      <sharedItems containsBlank="1" count="207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  <s v="Prae Tarapacá"/>
        <s v="Extensión Scale"/>
        <s v="PAEI Los Ríos"/>
        <s v="SSAF Social"/>
        <s v="Agentes Canadá 2016"/>
        <s v="Centros de Extensionismo"/>
        <s v="Lanzamiento concurso Prototipos de Innovación Regional"/>
        <s v="Licitación Parque Lota"/>
        <s v=" Licitación Parque Lota"/>
        <s v="Bienes Públicos"/>
        <s v="Semilla Corfo"/>
        <s v="Modificación Bases Capital Humano"/>
        <s v="Prorroga plazo 2do llamado OTL"/>
        <s v="Extensión Prae Los Lagos"/>
        <s v="Extensión SSAF Social"/>
        <s v="Extensión Prae Coquimbo"/>
        <s v="Extensión PAEI Los Ríos"/>
        <s v="CONCURSO PROGRAMA DE INNOVACIÓN E I+D EMPRESARIAL PARA SECTORES ESTRATÉGICOS DE ALTO IMPACTO"/>
        <s v="SSAF Desafío Turismo Indígena"/>
        <s v="PROGRAMA ACELERACIÓN DE EMPRENDIMIENTOS EN SECTORES ESTRATÉGICOS"/>
        <s v="REDES DE MENTORES"/>
        <s v="Cierre y Apertura PITE"/>
        <s v="Extensión PRAE Magallanes"/>
        <s v="Extensión PRAE Tarapacá"/>
        <s v="IPRO Los Ríos"/>
        <s v="Gestión de Innovación en Pymes"/>
        <s v="Suspende Postulación a Línea Redes de Mentores"/>
        <s v="SSAF Desastre Naturales"/>
        <s v="Apertura I+D Aplicada en Empresas"/>
        <s v="PRAE O'higgins"/>
        <s v="EXTENSIÓN PLAZO SSAF Desafío Turismo Indígena"/>
        <s v="PRAE Metropolitano"/>
        <s v="Ing2030"/>
        <s v="PRAE Araucanía"/>
        <s v="CONCURSO VOUCHER DE INNOVACIÓN PARA EMPRESAS DE MUJERES"/>
        <s v="FORTALECIMIENTO Y CREACIÓN DE CAPACIDADES TECNOLÓGICAS HABILITANTES PARA LA INNOVACIÓN"/>
        <s v="PROTIPOS DE INNOVACIÓN SOCIAL – LOS LAGOS"/>
        <s v="Espacios Colaborativos"/>
        <s v="Cap Tecnol Habilitantes_Minería"/>
        <s v="Concurso AOI"/>
        <s v="AVISO EXTENCION DE PLAZO IPRO LOS RIOS"/>
        <s v="Resolución N°31 y 44 publicadas el 13 y 14/04/2016"/>
        <s v="Res N°5-6-7-9-10-11 publicado el 18 de abril"/>
        <s v="Res N°37 publicada 26/04/2016"/>
        <s v="Res N°6 publicada 19/04/2016"/>
        <s v="Resoluciones Comité Antofagasta"/>
        <s v="Res N°19-358-27 de 19/02, 18/03, 7/04"/>
        <s v="Res N°150-156-29-41-47 publicadas el 9-11-26/04"/>
        <s v="Res N°63 publicada 30-05-2016"/>
        <s v="Res N°570-546-588-60-58-62 publicada 9,11,28,31-05-2016"/>
        <s v="Res N°155-156-157-158-159 publicada 15-05-2016"/>
        <s v="Res N°64 y 71 y concurso jefe depto 1 y 14-06-2016"/>
        <s v="Publicaciones Diario Financiero Mar-Dic 2016 Proyecto IN jun 2016"/>
        <s v="Aviso Cooperativa.cl 15-06-2016 FORTALECIMIENTO Y CREACIÓN DE CAPACIDADES TECNOLÓGICAS HABILITANTES PARA LA INNOVACIÓN"/>
        <s v="Aviso Cooperativa.cl 15-06-2016 PROTIPOS DE INNOVACIÓN SOCIAL – LOS LAGOS"/>
        <s v="Aviso Cooperativa.cl 22-06-2016 Espacios Colaborativos"/>
        <s v="Aviso Cooperativa.cl 29-06-2016 Cap Tecnol Habilitantes_Minería"/>
        <s v="Aviso Cooperativa.cl 04-07-2016 Cowork centro"/>
        <s v="Aviso Cooperativa.cl 04-07-2016 Cowork austral"/>
        <s v="Aviso Cooperativa.cl 04-07-2016 Hub innovación social"/>
        <s v="Aviso Cooperativa.cl 04-07-2016 Apertura TSF"/>
        <s v="Aviso Cooperativa.cl 04-07-2016 Cap Tecnol Minería"/>
        <s v="Aviso Cooperativa.cl 05-07-2016 Cap Tecnol Construcción"/>
        <s v="Aviso Cooperativa.cl 08-07-2017 Extensión Ing 2030"/>
        <s v="Aviso Cooperativa.cl 08-07-2017 PRAE O'higgins"/>
        <s v="Aviso Cooperativa.cl 08-07-2016 PTE Alimentos"/>
        <s v="Aviso Cooperativa.cl 13-07-2016 Aviso llamado PTEC Fruticultura"/>
        <s v="Aviso Cooperativa.cl 15-07-2016 Aviso Contratos Tecnológicos"/>
        <s v="Aviso Cooperativa.cl 20-07-2016 Convocatoria PROYECTOS ESPECIALES PARA EL MEJORAMIENTO DEL ECOSISTEMA EMPRENDEDOR"/>
        <s v="Aviso Cooperativa.cl 19-07-2016 Concurso Bienes Públicos Estratégicos para Proyectos de Alto Impacto"/>
        <s v="Aviso Cooperativa.cl 22-07-2016 PRAE Araucanía"/>
        <s v="Aviso Cooperativa.cl 22-07-2016 PORTAFOLIO DE I+D+i EMPRESARIAL"/>
        <s v="Aviso Cooperativa.cl 26-07-2016 Gestión de Innovación"/>
        <s v="Aviso Cooperativa.cl 27-07-2016 Suspensión Concurso Prog Tecnológicos"/>
        <s v="Aviso Cooperativa.cl 29-07-2016 PIRE O'higgins"/>
        <s v="Aviso Cooperativa.cl 29-07-2016 Prog Tecnolog EsTrategico Energía Solar"/>
        <s v="Aviso Cooperativa.cl 27-07-2016 Concurso Prog Tecnológicos Frutícola"/>
        <s v="Aviso Cooperativa.cl 03-08-2016 Progr Tecnológicos Estratégicos"/>
        <s v="Aviso Cooperativa.cl 03-08-2016 PDT"/>
        <s v=" Aviso Cooperativa.cl 05-08-2016 BBPP Estratégicos Regionales"/>
        <s v=" Aviso Cooperativa.cl 16-08-2016 Innovación Social Antofagasta"/>
        <s v=" Aviso Cooperativa.cl 17-08-2016 Seed SUP"/>
        <s v=" Aviso Cooperativa.cl 17-08-2016 Extensión PTE Alimento"/>
        <s v=" Aviso Cooperativa.cl 17-08-2016 Extensión PTE Minería"/>
        <s v=" Aviso Cooperativa.cl 19-08-2016 Concurso Innovación Social Valpo"/>
        <s v=" Aviso Cooperativa.cl 19-08-2016 PRAE Maule"/>
        <s v=" Aviso Cooperativa.cl 23-08-2016 Ing 2030"/>
        <m/>
        <s v=" Aviso Cooperativa.cl 25-08-2016 Fe de Erratas SUP"/>
        <s v=" Aviso Cooperativa.cl 26-08-2016 I+D"/>
        <s v=" Aviso Cooperativa.cl 30-08-2016 Pub Bases SSAF Escalamiento y Prog Nac Incubadoras L3 y L4"/>
        <s v=" Aviso Cooperativa.cl 01-09-2016 EUREKA"/>
        <s v=" Aviso Cooperativa.cl 05-09-2016 prórroga PT Energía"/>
        <s v=" Aviso Cooperativa.cl 06-09-2016 PROGRAMA DE INNOVACIÓN E I+D EMPRESARIAL PARA SECTORES ESTRATÉGICOS DE ALTO IMPACTO"/>
        <s v=" Aviso Cooperativa.cl 08-09-2016 PRORROGA LLAMADO A CONCURSO DEL “PROGRAMA DE FORTALECIMIENTO Y CREACIÓN DE CAPACIDADES TECNOLÓGICAS HABILITANTES PARA LA INNOVACIÓN” en MINERÍA"/>
        <s v=" Aviso Cooperativa.cl 12-09-2016 Prórroga BBPP"/>
        <s v=" Aviso Cooperativa.cl 09-09-2016 Llamados Centros de Innovación Abierta"/>
        <s v=" Aviso Cooperativa.cl 12-09-2016 PORROGA GESTIÓN DE LA INNOVACION"/>
        <s v=" Aviso Cooperativa.cl 15-09-2016 “PLAN ESTRATEGICO - NUEVA INGENIERÍA PARA EL 2030 REGIONES”"/>
        <s v=" Aviso Cooperativa.cl 21-09-2016 Semilla Corfo"/>
        <s v=" Aviso Cooperativa.cl 23-09-2016 Publicación convocatoria PES"/>
        <s v="Difusión PFC Portugués"/>
        <s v="Aviso Prensa Austral 17/09/2016 IPRO"/>
        <s v="Aviso Prensa Austral 20-03-2016 DFL15"/>
        <s v="Aviso Pingüino 20-03-2016 DFL15"/>
        <s v="Aviso La Tercera 19-03-2016 Extensión Cred Pregrado"/>
        <s v="Aviso Divisadero 29-09-2016 PFC Salmón Aysén"/>
        <s v="Aviso Diario de Aysén 29-09-2016 PFC Salmón Aysén"/>
        <s v="Aviso Divisadero 30-09-2016 PFC Salmón Aysén"/>
        <s v="Aviso Diario de Aysén 30-09-2016 PFC Salmón Aysén"/>
        <s v="Publicaciones Diario Financiero Mar-Dic 2016 Proyecto IN nov 2016"/>
        <s v="Aviso diario El Día IPRO Coquimbo 11-08-2016"/>
        <s v="Aviso La Tercera 21-09-2016 Pregrado"/>
        <s v=" Aviso Cooperativa.cl 26-09-2016 Prórroga Prototipos de Innovación Social - Antofagasta"/>
        <s v=" Aviso Cooperativa.cl 28-09-2016 PITE Alto Impacto"/>
        <s v="Aviso Cooperativa.cl 30-09-2016 Convocatoria PAEI"/>
        <s v="Aviso Cooperativa.cl 22-09-2016 SCALE"/>
        <s v="Aviso Cooperativa.cl 03-10-2016 Fechas de Cierre en Web y Proactive"/>
        <s v="Aviso Cooperativa.cl 04-10-2016 Extensión Ing 2030"/>
        <s v="Aviso Cooperativa.cl 05-10-2016 Suspende postulaciones a I+D aplicada en empresas"/>
        <s v="Aviso El Día 12-10-2016 PFC Fotovoltaico"/>
        <s v="Aviso La Región 12-10-2016 PFC Fotovoltaico"/>
        <s v="Aviso Cooperativa.cl 11-10-2016 Prae Los Lagos"/>
        <s v="Aviso Cooperativa.cl 11-10-2016 Prae Valparaíso"/>
        <s v="Aviso Cooperativa.cl 11-10-2016 Extensión Centros de Innovación y Emprendimiento"/>
        <s v="Aviso Cooperativa.cl 11-10-2016 SCALE UP — EXPANSIÓN"/>
        <s v="Res N°109 publicado 17/08/2016"/>
        <s v="Aviso El Día 16 y 23-10-2016 PFC Fotovoltaico"/>
        <s v="Aviso La Región 16 y 25-10-2016 PFC Fotovoltaico"/>
        <s v="Aviso Diario de Atacama 19 y 20-10-2016 PFC “Sistema Marco Plataforma” para Atacama"/>
        <s v="Res N°36-37-38 publicadas el 07/06"/>
        <s v="Aviso Cooperativa.cl 19-10-2016 SSAF Coquimbo"/>
        <s v="Aviso Cooperativa.cl 19-10-2016 SSAF O´higgins"/>
        <s v="Aviso El Día 26 y 30-10-2016 y 2 y 4/11/2016 PFC GUÍAS TURÍSTICOS COQUIMBO"/>
        <s v="Aviso La Región 26 y 30-10-2016 y 2 y 4/11/2016  PFC GUÍAS TURÍSTICOS COQUIMBO"/>
        <s v="Aviso Cooperativa.cl 24-10-2016 CONCURSO “PROGRAMAS TECNOLÓGICOS ESTRATÉGICOS” para la MINERÍA"/>
        <s v="Aviso Semanario Tiempo 28 y 04-11-2016 PFC GUÍAS TURÍSTICOS COQUIMBO"/>
        <s v="Aviso Estrella de Antofagasta 27-10-2016 Becas KH Energía Antofagasta"/>
        <s v="Aviso Diario de Aysén 27-10-2016 PFC de ganadería "/>
        <s v="Aviso Divisadero 28-10-2016 PFC de ganadería "/>
        <s v="Aviso El Día 30-10-2016 PFC Fotovoltaico"/>
        <s v="Aviso La Región 30-10-2016 PFC Fotovoltaico"/>
        <s v="Aviso Cooperativa.cl 28-10-2016 Extensión Prae Valpo"/>
        <s v="Res N°111 publicada el 12/09/2016"/>
        <s v="Aviso Cooperativa.cl 07-11-2016 Modificación de convenio de los ITPs"/>
        <s v="Aviso Estrella de Antofagasta 11-11-2016 Publireportajes Becas"/>
        <s v="Aviso El mercurio de Antofagasta 11-11-2016 Publireportaje Becas"/>
        <s v="Aviso Observatodo PFC de Guías de Turismo de Coquimbo"/>
        <s v="Aviso Diario de Aysén 07-11-2016 PFC de ganadería "/>
        <s v="Aviso Divisadero 07-11-2016 PFC de ganadería "/>
        <s v="Aviso Cooperativa.cl 11-11-2016 Concurso SSAF Desafio Turismo Zonas Rezagadas"/>
        <s v="Aviso El Día 11-11-2016 IPRO Coquimbo"/>
        <s v="Resoluciones N°1363 publicada 05/10/2016"/>
        <s v="Res N°01 publicado Agroseguros 06/09/2016"/>
        <s v="Res N°89 y 126 publicadas el 17/10/2016"/>
        <s v="Aviso El Centro 20-11-2016 PFC Agroindustria Maule"/>
        <s v="Aviso Cooperativa.cl 16-11-2016 CAPITAL HUMANO PARA LA INNOVACIÓN EN EMPRESAS DE MUJERES"/>
        <s v="Aviso Cooperativa.cl 17-11-2016 PROTOTIPOS DE INNOVACIÓN REGIONAL"/>
        <s v="Aviso La Prensa Austral 20-27/11 + 4-11-15-18/12 PFC Laneros"/>
        <s v="Aviso El Pingüino 20-27/11 + 7-9-14-16/12 PFC Laneros"/>
        <s v="Aviso El Día 14-09-2016 IPRO Coquimbo"/>
        <s v="Aviso La Tercera 22-11-2016 Pregrado"/>
        <s v="Aviso El Centro 29-11 04 y 14/12 PFC Inocuidad Alimentaria"/>
        <s v="Aviso El Centro 11-12-2016 PFC Agroindustria Maule"/>
        <s v="Aviso La Prensa 27-11-2016 PFC Agroindustria Maule"/>
        <s v="Aviso Cooperativa.cl 23-11-2016 CONTRATOS TECNOLOGICOS"/>
        <s v="Aviso Cooperativa.cl 24-11-2016 Modificación Voucher"/>
        <s v="Aviso Cooperativa.cl 29-11-2016 Cowork SUP"/>
        <s v="Aviso Cooperativa.cl 29-11-2016 Innovación Empresarial Alta Tecnología"/>
        <s v="Aviso La Tercera 30-11-2016 Pregrado"/>
        <s v="Aviso Cooperativa.cl 30-11-2016 Catapult(A)"/>
        <s v="Aviso La Tercera 14-12-2016 Pregrado"/>
        <s v="Aviso Cooperativa.cl 16-12-2016 Aviso Extensión Espacios Colaborativos"/>
        <s v="Aviso Cooperativa.cl 19-12-2016 PAER"/>
        <s v="Resolución 167 y 169 publicadas el 06 y 07/12"/>
        <s v="Res N°172 publicada el 10/12/2016"/>
        <s v="Plan de medios PFC Araucanía"/>
        <s v="Plan de Medios Aysen PFC Ganadería"/>
      </sharedItems>
    </cacheField>
    <cacheField name="MES PUBLICACION" numFmtId="0">
      <sharedItems containsBlank="1"/>
    </cacheField>
    <cacheField name="TRIMESTRE" numFmtId="0">
      <sharedItems count="4">
        <s v="1er Trimestre"/>
        <s v="2do Trimestre"/>
        <s v="3er Trimestre"/>
        <s v="4to Trimestre"/>
      </sharedItems>
    </cacheField>
    <cacheField name="MONTO TOTAL" numFmtId="164">
      <sharedItems containsSemiMixedTypes="0" containsString="0" containsNumber="1" minValue="44625" maxValue="13603900"/>
    </cacheField>
    <cacheField name="REGION" numFmtId="0">
      <sharedItems count="15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  <s v="Los Ríos"/>
        <s v="Bío Bío"/>
        <s v="Antofaga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x v="0"/>
    <x v="0"/>
    <s v="ENERO"/>
    <x v="0"/>
    <n v="357000"/>
    <x v="0"/>
  </r>
  <r>
    <x v="1"/>
    <x v="1"/>
    <x v="1"/>
    <s v="ENERO"/>
    <x v="0"/>
    <n v="2369304.2799999998"/>
    <x v="0"/>
  </r>
  <r>
    <x v="1"/>
    <x v="2"/>
    <x v="1"/>
    <s v="ENERO"/>
    <x v="0"/>
    <n v="1666000"/>
    <x v="0"/>
  </r>
  <r>
    <x v="1"/>
    <x v="3"/>
    <x v="2"/>
    <s v="ENERO"/>
    <x v="0"/>
    <n v="44625"/>
    <x v="1"/>
  </r>
  <r>
    <x v="1"/>
    <x v="4"/>
    <x v="3"/>
    <s v="ENERO"/>
    <x v="0"/>
    <n v="65345"/>
    <x v="1"/>
  </r>
  <r>
    <x v="0"/>
    <x v="0"/>
    <x v="4"/>
    <s v="ENERO"/>
    <x v="0"/>
    <n v="357000"/>
    <x v="0"/>
  </r>
  <r>
    <x v="0"/>
    <x v="0"/>
    <x v="5"/>
    <s v="ENERO"/>
    <x v="0"/>
    <n v="357000"/>
    <x v="2"/>
  </r>
  <r>
    <x v="1"/>
    <x v="5"/>
    <x v="6"/>
    <s v="ENERO"/>
    <x v="0"/>
    <n v="649854"/>
    <x v="0"/>
  </r>
  <r>
    <x v="1"/>
    <x v="5"/>
    <x v="7"/>
    <m/>
    <x v="0"/>
    <n v="2906875"/>
    <x v="0"/>
  </r>
  <r>
    <x v="1"/>
    <x v="2"/>
    <x v="8"/>
    <s v="ENERO"/>
    <x v="0"/>
    <n v="928200"/>
    <x v="0"/>
  </r>
  <r>
    <x v="0"/>
    <x v="0"/>
    <x v="9"/>
    <s v="ENERO"/>
    <x v="0"/>
    <n v="357000"/>
    <x v="0"/>
  </r>
  <r>
    <x v="0"/>
    <x v="0"/>
    <x v="10"/>
    <s v="ENERO"/>
    <x v="0"/>
    <n v="357000"/>
    <x v="0"/>
  </r>
  <r>
    <x v="0"/>
    <x v="0"/>
    <x v="11"/>
    <s v="ENERO"/>
    <x v="0"/>
    <n v="357000"/>
    <x v="0"/>
  </r>
  <r>
    <x v="0"/>
    <x v="0"/>
    <x v="12"/>
    <s v="ENERO"/>
    <x v="0"/>
    <n v="357000"/>
    <x v="0"/>
  </r>
  <r>
    <x v="0"/>
    <x v="0"/>
    <x v="13"/>
    <s v="FEBRERO"/>
    <x v="0"/>
    <n v="357000"/>
    <x v="0"/>
  </r>
  <r>
    <x v="0"/>
    <x v="0"/>
    <x v="14"/>
    <s v="ENERO"/>
    <x v="0"/>
    <n v="357000"/>
    <x v="3"/>
  </r>
  <r>
    <x v="0"/>
    <x v="0"/>
    <x v="15"/>
    <s v="ENERO"/>
    <x v="0"/>
    <n v="357000"/>
    <x v="0"/>
  </r>
  <r>
    <x v="0"/>
    <x v="0"/>
    <x v="16"/>
    <s v="FEBRERO"/>
    <x v="0"/>
    <n v="357000"/>
    <x v="2"/>
  </r>
  <r>
    <x v="0"/>
    <x v="0"/>
    <x v="17"/>
    <s v="FEBRERO"/>
    <x v="0"/>
    <n v="357000"/>
    <x v="4"/>
  </r>
  <r>
    <x v="1"/>
    <x v="6"/>
    <x v="18"/>
    <s v="FEBRERO"/>
    <x v="0"/>
    <n v="288235"/>
    <x v="5"/>
  </r>
  <r>
    <x v="1"/>
    <x v="7"/>
    <x v="18"/>
    <s v="FEBRERO"/>
    <x v="0"/>
    <n v="300568"/>
    <x v="6"/>
  </r>
  <r>
    <x v="1"/>
    <x v="8"/>
    <x v="18"/>
    <s v="FEBRERO"/>
    <x v="0"/>
    <n v="484163"/>
    <x v="7"/>
  </r>
  <r>
    <x v="1"/>
    <x v="4"/>
    <x v="18"/>
    <s v="FEBRERO"/>
    <x v="0"/>
    <n v="73920"/>
    <x v="1"/>
  </r>
  <r>
    <x v="1"/>
    <x v="9"/>
    <x v="18"/>
    <s v="FEBRERO"/>
    <x v="0"/>
    <n v="476000"/>
    <x v="0"/>
  </r>
  <r>
    <x v="1"/>
    <x v="10"/>
    <x v="18"/>
    <s v="FEBRERO"/>
    <x v="0"/>
    <n v="899723.29999999993"/>
    <x v="3"/>
  </r>
  <r>
    <x v="1"/>
    <x v="11"/>
    <x v="18"/>
    <s v="FEBRERO"/>
    <x v="0"/>
    <n v="488590.99333333335"/>
    <x v="2"/>
  </r>
  <r>
    <x v="1"/>
    <x v="12"/>
    <x v="18"/>
    <s v="FEBRERO"/>
    <x v="0"/>
    <n v="488590.99333333335"/>
    <x v="5"/>
  </r>
  <r>
    <x v="1"/>
    <x v="13"/>
    <x v="18"/>
    <s v="FEBRERO"/>
    <x v="0"/>
    <n v="488590.99333333335"/>
    <x v="8"/>
  </r>
  <r>
    <x v="1"/>
    <x v="14"/>
    <x v="18"/>
    <s v="FEBRERO"/>
    <x v="0"/>
    <n v="565637.46399999992"/>
    <x v="4"/>
  </r>
  <r>
    <x v="1"/>
    <x v="15"/>
    <x v="18"/>
    <s v="FEBRERO"/>
    <x v="0"/>
    <n v="565637.46399999992"/>
    <x v="9"/>
  </r>
  <r>
    <x v="1"/>
    <x v="16"/>
    <x v="18"/>
    <s v="FEBRERO"/>
    <x v="0"/>
    <n v="565637.46399999992"/>
    <x v="10"/>
  </r>
  <r>
    <x v="1"/>
    <x v="3"/>
    <x v="18"/>
    <s v="FEBRERO"/>
    <x v="0"/>
    <n v="565637.46399999992"/>
    <x v="1"/>
  </r>
  <r>
    <x v="1"/>
    <x v="17"/>
    <x v="18"/>
    <s v="FEBRERO"/>
    <x v="0"/>
    <n v="565637.46399999992"/>
    <x v="11"/>
  </r>
  <r>
    <x v="0"/>
    <x v="0"/>
    <x v="19"/>
    <s v="FEBRERO"/>
    <x v="0"/>
    <n v="357000"/>
    <x v="2"/>
  </r>
  <r>
    <x v="0"/>
    <x v="0"/>
    <x v="20"/>
    <s v="FEBRERO"/>
    <x v="0"/>
    <n v="357000"/>
    <x v="0"/>
  </r>
  <r>
    <x v="0"/>
    <x v="0"/>
    <x v="21"/>
    <s v="FEBRERO"/>
    <x v="0"/>
    <n v="357000"/>
    <x v="0"/>
  </r>
  <r>
    <x v="1"/>
    <x v="4"/>
    <x v="22"/>
    <s v="MARZO"/>
    <x v="0"/>
    <n v="169932"/>
    <x v="1"/>
  </r>
  <r>
    <x v="1"/>
    <x v="5"/>
    <x v="23"/>
    <s v="ENERO"/>
    <x v="0"/>
    <n v="87346"/>
    <x v="0"/>
  </r>
  <r>
    <x v="1"/>
    <x v="5"/>
    <x v="24"/>
    <m/>
    <x v="0"/>
    <n v="715028"/>
    <x v="0"/>
  </r>
  <r>
    <x v="0"/>
    <x v="0"/>
    <x v="25"/>
    <s v="FEBRERO"/>
    <x v="0"/>
    <n v="357000"/>
    <x v="10"/>
  </r>
  <r>
    <x v="0"/>
    <x v="0"/>
    <x v="26"/>
    <s v="MARZO"/>
    <x v="0"/>
    <n v="357000"/>
    <x v="2"/>
  </r>
  <r>
    <x v="0"/>
    <x v="0"/>
    <x v="27"/>
    <s v="MARZO"/>
    <x v="0"/>
    <n v="357000"/>
    <x v="0"/>
  </r>
  <r>
    <x v="0"/>
    <x v="0"/>
    <x v="28"/>
    <s v="MARZO"/>
    <x v="0"/>
    <n v="357000"/>
    <x v="0"/>
  </r>
  <r>
    <x v="0"/>
    <x v="0"/>
    <x v="29"/>
    <s v="ABRIL"/>
    <x v="1"/>
    <n v="357000"/>
    <x v="5"/>
  </r>
  <r>
    <x v="0"/>
    <x v="0"/>
    <x v="30"/>
    <s v="ABRIL"/>
    <x v="1"/>
    <n v="357000"/>
    <x v="0"/>
  </r>
  <r>
    <x v="0"/>
    <x v="0"/>
    <x v="31"/>
    <s v="ABRIL"/>
    <x v="1"/>
    <n v="357000"/>
    <x v="12"/>
  </r>
  <r>
    <x v="0"/>
    <x v="0"/>
    <x v="32"/>
    <s v="ABRIL"/>
    <x v="1"/>
    <n v="357000"/>
    <x v="0"/>
  </r>
  <r>
    <x v="0"/>
    <x v="0"/>
    <x v="33"/>
    <s v="ABRIL"/>
    <x v="1"/>
    <n v="357000"/>
    <x v="0"/>
  </r>
  <r>
    <x v="0"/>
    <x v="0"/>
    <x v="34"/>
    <s v="ABRIL"/>
    <x v="1"/>
    <n v="357000"/>
    <x v="0"/>
  </r>
  <r>
    <x v="0"/>
    <x v="0"/>
    <x v="35"/>
    <s v="ABRIL"/>
    <x v="1"/>
    <n v="357000"/>
    <x v="12"/>
  </r>
  <r>
    <x v="1"/>
    <x v="18"/>
    <x v="36"/>
    <s v="ABRIL"/>
    <x v="1"/>
    <n v="257592"/>
    <x v="13"/>
  </r>
  <r>
    <x v="1"/>
    <x v="1"/>
    <x v="37"/>
    <s v="ABRIL"/>
    <x v="1"/>
    <n v="522990.72"/>
    <x v="0"/>
  </r>
  <r>
    <x v="0"/>
    <x v="0"/>
    <x v="38"/>
    <s v="ABRIL"/>
    <x v="1"/>
    <n v="357000"/>
    <x v="0"/>
  </r>
  <r>
    <x v="0"/>
    <x v="0"/>
    <x v="39"/>
    <s v="ABRIL"/>
    <x v="1"/>
    <n v="357000"/>
    <x v="0"/>
  </r>
  <r>
    <x v="0"/>
    <x v="0"/>
    <x v="40"/>
    <s v="ABRIL"/>
    <x v="1"/>
    <n v="357000"/>
    <x v="0"/>
  </r>
  <r>
    <x v="0"/>
    <x v="0"/>
    <x v="41"/>
    <s v="ENERO"/>
    <x v="0"/>
    <n v="357000"/>
    <x v="0"/>
  </r>
  <r>
    <x v="0"/>
    <x v="0"/>
    <x v="42"/>
    <s v="MAYO"/>
    <x v="1"/>
    <n v="357000"/>
    <x v="10"/>
  </r>
  <r>
    <x v="0"/>
    <x v="0"/>
    <x v="43"/>
    <s v="MAYO"/>
    <x v="1"/>
    <n v="357000"/>
    <x v="0"/>
  </r>
  <r>
    <x v="0"/>
    <x v="0"/>
    <x v="44"/>
    <s v="MAYO"/>
    <x v="1"/>
    <n v="357000"/>
    <x v="6"/>
  </r>
  <r>
    <x v="0"/>
    <x v="0"/>
    <x v="45"/>
    <s v="MAYO"/>
    <x v="1"/>
    <n v="357000"/>
    <x v="12"/>
  </r>
  <r>
    <x v="0"/>
    <x v="0"/>
    <x v="46"/>
    <s v="MAYO"/>
    <x v="1"/>
    <n v="357000"/>
    <x v="0"/>
  </r>
  <r>
    <x v="0"/>
    <x v="0"/>
    <x v="47"/>
    <s v="MAYO"/>
    <x v="1"/>
    <n v="357000"/>
    <x v="0"/>
  </r>
  <r>
    <x v="0"/>
    <x v="0"/>
    <x v="48"/>
    <s v="MAYO"/>
    <x v="1"/>
    <n v="357000"/>
    <x v="0"/>
  </r>
  <r>
    <x v="0"/>
    <x v="0"/>
    <x v="49"/>
    <s v="MAYO"/>
    <x v="1"/>
    <n v="357000"/>
    <x v="0"/>
  </r>
  <r>
    <x v="0"/>
    <x v="0"/>
    <x v="50"/>
    <s v="MAYO"/>
    <x v="1"/>
    <n v="357000"/>
    <x v="0"/>
  </r>
  <r>
    <x v="0"/>
    <x v="0"/>
    <x v="51"/>
    <s v="MAYO"/>
    <x v="1"/>
    <n v="357000"/>
    <x v="11"/>
  </r>
  <r>
    <x v="0"/>
    <x v="0"/>
    <x v="52"/>
    <s v="MAYO"/>
    <x v="1"/>
    <n v="357000"/>
    <x v="5"/>
  </r>
  <r>
    <x v="0"/>
    <x v="0"/>
    <x v="53"/>
    <s v="MAYO"/>
    <x v="1"/>
    <n v="357000"/>
    <x v="12"/>
  </r>
  <r>
    <x v="0"/>
    <x v="0"/>
    <x v="54"/>
    <s v="MAYO"/>
    <x v="1"/>
    <n v="357000"/>
    <x v="0"/>
  </r>
  <r>
    <x v="0"/>
    <x v="0"/>
    <x v="55"/>
    <s v="MAYO"/>
    <x v="1"/>
    <n v="357000"/>
    <x v="0"/>
  </r>
  <r>
    <x v="0"/>
    <x v="0"/>
    <x v="56"/>
    <s v="MAYO"/>
    <x v="1"/>
    <n v="357000"/>
    <x v="0"/>
  </r>
  <r>
    <x v="0"/>
    <x v="0"/>
    <x v="57"/>
    <s v="MAYO"/>
    <x v="1"/>
    <n v="357000"/>
    <x v="0"/>
  </r>
  <r>
    <x v="0"/>
    <x v="0"/>
    <x v="58"/>
    <s v="MAYO"/>
    <x v="1"/>
    <n v="357000"/>
    <x v="0"/>
  </r>
  <r>
    <x v="0"/>
    <x v="0"/>
    <x v="59"/>
    <s v="MAYO"/>
    <x v="1"/>
    <n v="357000"/>
    <x v="0"/>
  </r>
  <r>
    <x v="0"/>
    <x v="0"/>
    <x v="60"/>
    <s v="MAYO"/>
    <x v="1"/>
    <n v="357000"/>
    <x v="0"/>
  </r>
  <r>
    <x v="0"/>
    <x v="0"/>
    <x v="61"/>
    <s v="JUNIO"/>
    <x v="1"/>
    <n v="357000"/>
    <x v="0"/>
  </r>
  <r>
    <x v="0"/>
    <x v="0"/>
    <x v="62"/>
    <s v="JUNIO"/>
    <x v="1"/>
    <n v="357000"/>
    <x v="0"/>
  </r>
  <r>
    <x v="0"/>
    <x v="0"/>
    <x v="63"/>
    <s v="JUNIO"/>
    <x v="1"/>
    <n v="357000"/>
    <x v="0"/>
  </r>
  <r>
    <x v="0"/>
    <x v="0"/>
    <x v="64"/>
    <s v="JUNIO"/>
    <x v="1"/>
    <n v="357000"/>
    <x v="0"/>
  </r>
  <r>
    <x v="0"/>
    <x v="0"/>
    <x v="65"/>
    <s v="JUNIO"/>
    <x v="1"/>
    <n v="357000"/>
    <x v="0"/>
  </r>
  <r>
    <x v="0"/>
    <x v="0"/>
    <x v="66"/>
    <s v="JUNIO"/>
    <x v="1"/>
    <n v="357000"/>
    <x v="0"/>
  </r>
  <r>
    <x v="0"/>
    <x v="0"/>
    <x v="67"/>
    <s v="JUNIO"/>
    <x v="1"/>
    <n v="357000"/>
    <x v="0"/>
  </r>
  <r>
    <x v="0"/>
    <x v="0"/>
    <x v="68"/>
    <s v="JUNIO"/>
    <x v="1"/>
    <n v="357000"/>
    <x v="0"/>
  </r>
  <r>
    <x v="0"/>
    <x v="0"/>
    <x v="69"/>
    <s v="JUNIO"/>
    <x v="1"/>
    <n v="357000"/>
    <x v="12"/>
  </r>
  <r>
    <x v="1"/>
    <x v="5"/>
    <x v="70"/>
    <s v="ABRIL"/>
    <x v="1"/>
    <n v="410264"/>
    <x v="0"/>
  </r>
  <r>
    <x v="1"/>
    <x v="5"/>
    <x v="71"/>
    <s v="ABRIL"/>
    <x v="1"/>
    <n v="2714057"/>
    <x v="12"/>
  </r>
  <r>
    <x v="1"/>
    <x v="5"/>
    <x v="72"/>
    <s v="ABRIL"/>
    <x v="1"/>
    <n v="130180"/>
    <x v="0"/>
  </r>
  <r>
    <x v="1"/>
    <x v="5"/>
    <x v="73"/>
    <s v="ABRIL"/>
    <x v="1"/>
    <n v="422099"/>
    <x v="14"/>
  </r>
  <r>
    <x v="1"/>
    <x v="5"/>
    <x v="74"/>
    <m/>
    <x v="1"/>
    <n v="2915244"/>
    <x v="14"/>
  </r>
  <r>
    <x v="1"/>
    <x v="5"/>
    <x v="75"/>
    <s v="ABRIL"/>
    <x v="1"/>
    <n v="3463578"/>
    <x v="0"/>
  </r>
  <r>
    <x v="1"/>
    <x v="5"/>
    <x v="76"/>
    <s v="MAYO"/>
    <x v="1"/>
    <n v="3988243"/>
    <x v="0"/>
  </r>
  <r>
    <x v="1"/>
    <x v="5"/>
    <x v="77"/>
    <s v="MAYO"/>
    <x v="1"/>
    <n v="110456"/>
    <x v="0"/>
  </r>
  <r>
    <x v="1"/>
    <x v="5"/>
    <x v="78"/>
    <s v="MAYO"/>
    <x v="1"/>
    <n v="1313636"/>
    <x v="0"/>
  </r>
  <r>
    <x v="1"/>
    <x v="5"/>
    <x v="79"/>
    <s v="MAYO"/>
    <x v="1"/>
    <n v="3262391"/>
    <x v="12"/>
  </r>
  <r>
    <x v="1"/>
    <x v="5"/>
    <x v="80"/>
    <s v="JUNIO"/>
    <x v="1"/>
    <n v="1183455"/>
    <x v="0"/>
  </r>
  <r>
    <x v="1"/>
    <x v="19"/>
    <x v="81"/>
    <s v="JULIO"/>
    <x v="2"/>
    <n v="10710000"/>
    <x v="0"/>
  </r>
  <r>
    <x v="0"/>
    <x v="0"/>
    <x v="82"/>
    <s v="JULIO"/>
    <x v="2"/>
    <n v="357000"/>
    <x v="0"/>
  </r>
  <r>
    <x v="0"/>
    <x v="0"/>
    <x v="83"/>
    <s v="JULIO"/>
    <x v="2"/>
    <n v="357000"/>
    <x v="0"/>
  </r>
  <r>
    <x v="0"/>
    <x v="0"/>
    <x v="84"/>
    <s v="JULIO"/>
    <x v="2"/>
    <n v="357000"/>
    <x v="0"/>
  </r>
  <r>
    <x v="0"/>
    <x v="0"/>
    <x v="85"/>
    <s v="JULIO"/>
    <x v="2"/>
    <n v="357000"/>
    <x v="0"/>
  </r>
  <r>
    <x v="0"/>
    <x v="0"/>
    <x v="86"/>
    <s v="JULIO"/>
    <x v="2"/>
    <n v="357000"/>
    <x v="0"/>
  </r>
  <r>
    <x v="0"/>
    <x v="0"/>
    <x v="87"/>
    <s v="JULIO"/>
    <x v="2"/>
    <n v="357000"/>
    <x v="0"/>
  </r>
  <r>
    <x v="0"/>
    <x v="0"/>
    <x v="88"/>
    <s v="JULIO"/>
    <x v="2"/>
    <n v="357000"/>
    <x v="0"/>
  </r>
  <r>
    <x v="0"/>
    <x v="0"/>
    <x v="89"/>
    <s v="JULIO"/>
    <x v="2"/>
    <n v="357000"/>
    <x v="0"/>
  </r>
  <r>
    <x v="0"/>
    <x v="0"/>
    <x v="90"/>
    <s v="JULIO"/>
    <x v="2"/>
    <n v="357000"/>
    <x v="0"/>
  </r>
  <r>
    <x v="0"/>
    <x v="0"/>
    <x v="91"/>
    <s v="JULIO"/>
    <x v="2"/>
    <n v="357000"/>
    <x v="0"/>
  </r>
  <r>
    <x v="0"/>
    <x v="0"/>
    <x v="92"/>
    <s v="AGOSTO"/>
    <x v="2"/>
    <n v="357000"/>
    <x v="0"/>
  </r>
  <r>
    <x v="0"/>
    <x v="0"/>
    <x v="93"/>
    <s v="AGOSTO"/>
    <x v="2"/>
    <n v="357000"/>
    <x v="7"/>
  </r>
  <r>
    <x v="0"/>
    <x v="0"/>
    <x v="94"/>
    <s v="AGOSTO"/>
    <x v="2"/>
    <n v="357000"/>
    <x v="0"/>
  </r>
  <r>
    <x v="0"/>
    <x v="0"/>
    <x v="95"/>
    <s v="JULIO"/>
    <x v="2"/>
    <n v="357000"/>
    <x v="0"/>
  </r>
  <r>
    <x v="0"/>
    <x v="0"/>
    <x v="96"/>
    <s v="JULIO"/>
    <x v="2"/>
    <n v="357000"/>
    <x v="0"/>
  </r>
  <r>
    <x v="0"/>
    <x v="0"/>
    <x v="97"/>
    <s v="JULIO"/>
    <x v="2"/>
    <n v="357000"/>
    <x v="0"/>
  </r>
  <r>
    <x v="0"/>
    <x v="0"/>
    <x v="98"/>
    <s v="JULIO"/>
    <x v="2"/>
    <n v="357000"/>
    <x v="0"/>
  </r>
  <r>
    <x v="0"/>
    <x v="0"/>
    <x v="99"/>
    <s v="JULIO"/>
    <x v="2"/>
    <n v="357000"/>
    <x v="9"/>
  </r>
  <r>
    <x v="0"/>
    <x v="0"/>
    <x v="100"/>
    <s v="JULIO"/>
    <x v="2"/>
    <n v="357000"/>
    <x v="0"/>
  </r>
  <r>
    <x v="0"/>
    <x v="0"/>
    <x v="101"/>
    <s v="AGOSTO"/>
    <x v="2"/>
    <n v="357000"/>
    <x v="0"/>
  </r>
  <r>
    <x v="0"/>
    <x v="0"/>
    <x v="102"/>
    <s v="AGOSTO"/>
    <x v="2"/>
    <n v="357000"/>
    <x v="0"/>
  </r>
  <r>
    <x v="0"/>
    <x v="0"/>
    <x v="103"/>
    <s v="AGOSTO"/>
    <x v="2"/>
    <n v="357000"/>
    <x v="0"/>
  </r>
  <r>
    <x v="0"/>
    <x v="0"/>
    <x v="104"/>
    <s v="AGOSTO"/>
    <x v="2"/>
    <n v="357000"/>
    <x v="0"/>
  </r>
  <r>
    <x v="0"/>
    <x v="0"/>
    <x v="105"/>
    <s v="AGOSTO"/>
    <x v="2"/>
    <n v="357000"/>
    <x v="0"/>
  </r>
  <r>
    <x v="0"/>
    <x v="0"/>
    <x v="106"/>
    <s v="AGOSTO"/>
    <x v="2"/>
    <n v="357000"/>
    <x v="0"/>
  </r>
  <r>
    <x v="0"/>
    <x v="0"/>
    <x v="107"/>
    <s v="AGOSTO"/>
    <x v="2"/>
    <n v="357000"/>
    <x v="0"/>
  </r>
  <r>
    <x v="0"/>
    <x v="0"/>
    <x v="108"/>
    <s v="AGOSTO"/>
    <x v="2"/>
    <n v="357000"/>
    <x v="0"/>
  </r>
  <r>
    <x v="0"/>
    <x v="0"/>
    <x v="109"/>
    <s v="AGOSTO"/>
    <x v="2"/>
    <n v="357000"/>
    <x v="14"/>
  </r>
  <r>
    <x v="0"/>
    <x v="0"/>
    <x v="110"/>
    <s v="AGOSTO"/>
    <x v="2"/>
    <n v="357000"/>
    <x v="0"/>
  </r>
  <r>
    <x v="0"/>
    <x v="0"/>
    <x v="111"/>
    <s v="AGOSTO"/>
    <x v="2"/>
    <n v="357000"/>
    <x v="0"/>
  </r>
  <r>
    <x v="0"/>
    <x v="0"/>
    <x v="112"/>
    <s v="AGOSTO"/>
    <x v="2"/>
    <n v="357000"/>
    <x v="0"/>
  </r>
  <r>
    <x v="0"/>
    <x v="0"/>
    <x v="113"/>
    <s v="AGOSTO"/>
    <x v="2"/>
    <n v="357000"/>
    <x v="3"/>
  </r>
  <r>
    <x v="0"/>
    <x v="0"/>
    <x v="114"/>
    <s v="AGOSTO"/>
    <x v="2"/>
    <n v="357000"/>
    <x v="4"/>
  </r>
  <r>
    <x v="0"/>
    <x v="0"/>
    <x v="115"/>
    <s v="SEPTIEMBRE"/>
    <x v="2"/>
    <n v="357000"/>
    <x v="0"/>
  </r>
  <r>
    <x v="1"/>
    <x v="5"/>
    <x v="116"/>
    <s v="AGOSTO"/>
    <x v="2"/>
    <n v="177518"/>
    <x v="0"/>
  </r>
  <r>
    <x v="1"/>
    <x v="5"/>
    <x v="116"/>
    <s v="AGOSTO"/>
    <x v="2"/>
    <n v="209077"/>
    <x v="0"/>
  </r>
  <r>
    <x v="1"/>
    <x v="5"/>
    <x v="116"/>
    <s v="AGOSTO"/>
    <x v="2"/>
    <n v="181463"/>
    <x v="0"/>
  </r>
  <r>
    <x v="1"/>
    <x v="5"/>
    <x v="116"/>
    <s v="AGOSTO"/>
    <x v="2"/>
    <n v="126235"/>
    <x v="0"/>
  </r>
  <r>
    <x v="1"/>
    <x v="5"/>
    <x v="116"/>
    <s v="AGOSTO"/>
    <x v="2"/>
    <n v="114401"/>
    <x v="0"/>
  </r>
  <r>
    <x v="1"/>
    <x v="5"/>
    <x v="116"/>
    <s v="AGOSTO"/>
    <x v="2"/>
    <n v="445768"/>
    <x v="0"/>
  </r>
  <r>
    <x v="1"/>
    <x v="5"/>
    <x v="116"/>
    <s v="AGOSTO"/>
    <x v="2"/>
    <n v="181463"/>
    <x v="0"/>
  </r>
  <r>
    <x v="1"/>
    <x v="5"/>
    <x v="116"/>
    <s v="AGOSTO"/>
    <x v="2"/>
    <n v="1293911"/>
    <x v="0"/>
  </r>
  <r>
    <x v="1"/>
    <x v="5"/>
    <x v="116"/>
    <s v="AGOSTO"/>
    <x v="2"/>
    <n v="370816"/>
    <x v="0"/>
  </r>
  <r>
    <x v="1"/>
    <x v="5"/>
    <x v="116"/>
    <s v="AGOSTO"/>
    <x v="2"/>
    <n v="228801"/>
    <x v="0"/>
  </r>
  <r>
    <x v="1"/>
    <x v="5"/>
    <x v="116"/>
    <s v="AGOSTO"/>
    <x v="2"/>
    <n v="268250"/>
    <x v="0"/>
  </r>
  <r>
    <x v="1"/>
    <x v="5"/>
    <x v="116"/>
    <s v="AGOSTO"/>
    <x v="2"/>
    <n v="244581"/>
    <x v="0"/>
  </r>
  <r>
    <x v="1"/>
    <x v="5"/>
    <x v="116"/>
    <s v="AGOSTO"/>
    <x v="2"/>
    <n v="173573"/>
    <x v="0"/>
  </r>
  <r>
    <x v="1"/>
    <x v="5"/>
    <x v="116"/>
    <s v="AGOSTO"/>
    <x v="2"/>
    <n v="90732"/>
    <x v="0"/>
  </r>
  <r>
    <x v="1"/>
    <x v="5"/>
    <x v="116"/>
    <s v="AGOSTO"/>
    <x v="2"/>
    <n v="284029"/>
    <x v="0"/>
  </r>
  <r>
    <x v="0"/>
    <x v="0"/>
    <x v="117"/>
    <s v="AGOSTO"/>
    <x v="2"/>
    <n v="357000"/>
    <x v="0"/>
  </r>
  <r>
    <x v="0"/>
    <x v="0"/>
    <x v="118"/>
    <s v="AGOSTO"/>
    <x v="2"/>
    <n v="357000"/>
    <x v="0"/>
  </r>
  <r>
    <x v="0"/>
    <x v="0"/>
    <x v="119"/>
    <s v="SEPTIEMBRE"/>
    <x v="2"/>
    <n v="357000"/>
    <x v="0"/>
  </r>
  <r>
    <x v="0"/>
    <x v="0"/>
    <x v="120"/>
    <s v="SEPTIEMBRE"/>
    <x v="2"/>
    <n v="238000"/>
    <x v="0"/>
  </r>
  <r>
    <x v="0"/>
    <x v="0"/>
    <x v="121"/>
    <s v="SEPTIEMBRE"/>
    <x v="2"/>
    <n v="238000"/>
    <x v="0"/>
  </r>
  <r>
    <x v="0"/>
    <x v="0"/>
    <x v="122"/>
    <s v="SEPTIEMBRE"/>
    <x v="2"/>
    <n v="238000"/>
    <x v="0"/>
  </r>
  <r>
    <x v="0"/>
    <x v="0"/>
    <x v="123"/>
    <s v="SEPTIEMBRE"/>
    <x v="2"/>
    <n v="238000"/>
    <x v="0"/>
  </r>
  <r>
    <x v="0"/>
    <x v="0"/>
    <x v="124"/>
    <s v="SEPTIEMBRE"/>
    <x v="2"/>
    <n v="238000"/>
    <x v="0"/>
  </r>
  <r>
    <x v="0"/>
    <x v="0"/>
    <x v="125"/>
    <s v="SEPTIEMBRE"/>
    <x v="2"/>
    <n v="238000"/>
    <x v="0"/>
  </r>
  <r>
    <x v="0"/>
    <x v="0"/>
    <x v="126"/>
    <s v="SEPTIEMBRE"/>
    <x v="2"/>
    <n v="238000"/>
    <x v="0"/>
  </r>
  <r>
    <x v="0"/>
    <x v="0"/>
    <x v="127"/>
    <s v="SEPTIEMBRE"/>
    <x v="2"/>
    <n v="238000"/>
    <x v="0"/>
  </r>
  <r>
    <x v="0"/>
    <x v="0"/>
    <x v="128"/>
    <s v="SEPTIEMBRE"/>
    <x v="2"/>
    <n v="238000"/>
    <x v="0"/>
  </r>
  <r>
    <x v="0"/>
    <x v="0"/>
    <x v="129"/>
    <s v="SEPTIEMBRE"/>
    <x v="2"/>
    <n v="238000"/>
    <x v="0"/>
  </r>
  <r>
    <x v="2"/>
    <x v="20"/>
    <x v="130"/>
    <s v="SEPTIEMBRE"/>
    <x v="2"/>
    <n v="1517250"/>
    <x v="3"/>
  </r>
  <r>
    <x v="3"/>
    <x v="21"/>
    <x v="130"/>
    <s v="SEPTIEMBRE"/>
    <x v="2"/>
    <n v="354620"/>
    <x v="3"/>
  </r>
  <r>
    <x v="3"/>
    <x v="22"/>
    <x v="130"/>
    <s v="SEPTIEMBRE"/>
    <x v="2"/>
    <n v="877030"/>
    <x v="3"/>
  </r>
  <r>
    <x v="3"/>
    <x v="23"/>
    <x v="130"/>
    <s v="SEPTIEMBRE"/>
    <x v="2"/>
    <n v="339150"/>
    <x v="3"/>
  </r>
  <r>
    <x v="3"/>
    <x v="24"/>
    <x v="130"/>
    <s v="SEPTIEMBRE"/>
    <x v="2"/>
    <n v="59500"/>
    <x v="3"/>
  </r>
  <r>
    <x v="3"/>
    <x v="25"/>
    <x v="130"/>
    <s v="SEPTIEMBRE"/>
    <x v="2"/>
    <n v="282625"/>
    <x v="3"/>
  </r>
  <r>
    <x v="1"/>
    <x v="17"/>
    <x v="131"/>
    <s v="SEPTIEMBRE"/>
    <x v="2"/>
    <n v="510001"/>
    <x v="11"/>
  </r>
  <r>
    <x v="1"/>
    <x v="17"/>
    <x v="132"/>
    <s v="MARZO"/>
    <x v="0"/>
    <n v="617324"/>
    <x v="11"/>
  </r>
  <r>
    <x v="1"/>
    <x v="26"/>
    <x v="133"/>
    <s v="MARZO"/>
    <x v="0"/>
    <n v="299880"/>
    <x v="11"/>
  </r>
  <r>
    <x v="1"/>
    <x v="2"/>
    <x v="134"/>
    <s v="MARZO"/>
    <x v="0"/>
    <n v="217892.56999999998"/>
    <x v="0"/>
  </r>
  <r>
    <x v="1"/>
    <x v="3"/>
    <x v="135"/>
    <s v="SEPTIEMBRE"/>
    <x v="2"/>
    <n v="89250"/>
    <x v="1"/>
  </r>
  <r>
    <x v="1"/>
    <x v="4"/>
    <x v="136"/>
    <s v="SEPTIEMBRE"/>
    <x v="2"/>
    <n v="91035"/>
    <x v="1"/>
  </r>
  <r>
    <x v="1"/>
    <x v="3"/>
    <x v="137"/>
    <s v="SEPTIEMBRE"/>
    <x v="2"/>
    <n v="89250"/>
    <x v="1"/>
  </r>
  <r>
    <x v="1"/>
    <x v="4"/>
    <x v="138"/>
    <s v="SEPTIEMBRE"/>
    <x v="2"/>
    <n v="91035"/>
    <x v="1"/>
  </r>
  <r>
    <x v="1"/>
    <x v="19"/>
    <x v="139"/>
    <s v="Diciembre"/>
    <x v="3"/>
    <n v="10710000"/>
    <x v="0"/>
  </r>
  <r>
    <x v="1"/>
    <x v="7"/>
    <x v="140"/>
    <s v="Octubre"/>
    <x v="3"/>
    <n v="311146"/>
    <x v="6"/>
  </r>
  <r>
    <x v="0"/>
    <x v="0"/>
    <x v="128"/>
    <s v="Octubre"/>
    <x v="3"/>
    <n v="238000"/>
    <x v="0"/>
  </r>
  <r>
    <x v="1"/>
    <x v="2"/>
    <x v="141"/>
    <s v="Noviembre"/>
    <x v="3"/>
    <n v="892500"/>
    <x v="0"/>
  </r>
  <r>
    <x v="0"/>
    <x v="0"/>
    <x v="129"/>
    <s v="Octubre"/>
    <x v="3"/>
    <n v="238000"/>
    <x v="0"/>
  </r>
  <r>
    <x v="0"/>
    <x v="0"/>
    <x v="142"/>
    <s v="Octubre"/>
    <x v="3"/>
    <n v="238000"/>
    <x v="0"/>
  </r>
  <r>
    <x v="1"/>
    <x v="3"/>
    <x v="135"/>
    <s v="Octubre"/>
    <x v="3"/>
    <n v="89250"/>
    <x v="1"/>
  </r>
  <r>
    <x v="1"/>
    <x v="4"/>
    <x v="136"/>
    <s v="Octubre"/>
    <x v="3"/>
    <n v="91035"/>
    <x v="1"/>
  </r>
  <r>
    <x v="0"/>
    <x v="0"/>
    <x v="143"/>
    <s v="Octubre"/>
    <x v="3"/>
    <n v="238000"/>
    <x v="0"/>
  </r>
  <r>
    <x v="1"/>
    <x v="3"/>
    <x v="137"/>
    <s v="Diciembre"/>
    <x v="3"/>
    <n v="89250"/>
    <x v="1"/>
  </r>
  <r>
    <x v="1"/>
    <x v="4"/>
    <x v="138"/>
    <s v="Octubre"/>
    <x v="3"/>
    <n v="91035"/>
    <x v="1"/>
  </r>
  <r>
    <x v="0"/>
    <x v="0"/>
    <x v="144"/>
    <s v="Octubre"/>
    <x v="3"/>
    <n v="238000"/>
    <x v="0"/>
  </r>
  <r>
    <x v="0"/>
    <x v="0"/>
    <x v="145"/>
    <s v="Octubre"/>
    <x v="3"/>
    <n v="238000"/>
    <x v="0"/>
  </r>
  <r>
    <x v="0"/>
    <x v="0"/>
    <x v="146"/>
    <s v="Octubre"/>
    <x v="3"/>
    <n v="238000"/>
    <x v="0"/>
  </r>
  <r>
    <x v="0"/>
    <x v="0"/>
    <x v="147"/>
    <s v="Octubre"/>
    <x v="3"/>
    <n v="238000"/>
    <x v="0"/>
  </r>
  <r>
    <x v="0"/>
    <x v="0"/>
    <x v="148"/>
    <s v="Octubre"/>
    <x v="3"/>
    <n v="238000"/>
    <x v="0"/>
  </r>
  <r>
    <x v="1"/>
    <x v="7"/>
    <x v="149"/>
    <s v="Noviembre"/>
    <x v="3"/>
    <n v="609311"/>
    <x v="6"/>
  </r>
  <r>
    <x v="1"/>
    <x v="27"/>
    <x v="150"/>
    <s v="Noviembre"/>
    <x v="3"/>
    <n v="551779.19999999995"/>
    <x v="6"/>
  </r>
  <r>
    <x v="0"/>
    <x v="0"/>
    <x v="151"/>
    <s v="Octubre"/>
    <x v="3"/>
    <n v="238000"/>
    <x v="10"/>
  </r>
  <r>
    <x v="0"/>
    <x v="0"/>
    <x v="152"/>
    <s v="Octubre"/>
    <x v="3"/>
    <n v="238000"/>
    <x v="3"/>
  </r>
  <r>
    <x v="0"/>
    <x v="0"/>
    <x v="153"/>
    <s v="Octubre"/>
    <x v="3"/>
    <n v="238000"/>
    <x v="0"/>
  </r>
  <r>
    <x v="0"/>
    <x v="0"/>
    <x v="154"/>
    <s v="Octubre"/>
    <x v="3"/>
    <n v="238000"/>
    <x v="0"/>
  </r>
  <r>
    <x v="1"/>
    <x v="5"/>
    <x v="155"/>
    <s v="Octubre"/>
    <x v="3"/>
    <n v="256988"/>
    <x v="0"/>
  </r>
  <r>
    <x v="1"/>
    <x v="7"/>
    <x v="156"/>
    <s v="Noviembre"/>
    <x v="3"/>
    <n v="1249500"/>
    <x v="6"/>
  </r>
  <r>
    <x v="1"/>
    <x v="27"/>
    <x v="157"/>
    <s v="Noviembre"/>
    <x v="3"/>
    <n v="1071000"/>
    <x v="6"/>
  </r>
  <r>
    <x v="1"/>
    <x v="28"/>
    <x v="158"/>
    <s v="Diciembre"/>
    <x v="3"/>
    <n v="1709639"/>
    <x v="8"/>
  </r>
  <r>
    <x v="1"/>
    <x v="5"/>
    <x v="159"/>
    <s v="Octubre"/>
    <x v="3"/>
    <n v="1897473"/>
    <x v="12"/>
  </r>
  <r>
    <x v="0"/>
    <x v="0"/>
    <x v="160"/>
    <s v="Octubre"/>
    <x v="3"/>
    <n v="238000"/>
    <x v="6"/>
  </r>
  <r>
    <x v="0"/>
    <x v="0"/>
    <x v="161"/>
    <s v="Octubre"/>
    <x v="3"/>
    <n v="238000"/>
    <x v="7"/>
  </r>
  <r>
    <x v="1"/>
    <x v="7"/>
    <x v="162"/>
    <s v="Noviembre"/>
    <x v="3"/>
    <n v="2380000"/>
    <x v="6"/>
  </r>
  <r>
    <x v="1"/>
    <x v="27"/>
    <x v="163"/>
    <s v="Diciembre"/>
    <x v="3"/>
    <n v="2142000"/>
    <x v="6"/>
  </r>
  <r>
    <x v="0"/>
    <x v="0"/>
    <x v="164"/>
    <s v="Noviembre"/>
    <x v="3"/>
    <n v="238000"/>
    <x v="0"/>
  </r>
  <r>
    <x v="1"/>
    <x v="29"/>
    <x v="165"/>
    <s v="Diciembre"/>
    <x v="3"/>
    <n v="980000"/>
    <x v="6"/>
  </r>
  <r>
    <x v="1"/>
    <x v="30"/>
    <x v="166"/>
    <s v="Diciembre"/>
    <x v="3"/>
    <n v="863594"/>
    <x v="14"/>
  </r>
  <r>
    <x v="1"/>
    <x v="4"/>
    <x v="167"/>
    <s v="Noviembre"/>
    <x v="3"/>
    <n v="91035"/>
    <x v="1"/>
  </r>
  <r>
    <x v="1"/>
    <x v="3"/>
    <x v="168"/>
    <s v="Noviembre"/>
    <x v="3"/>
    <n v="89250"/>
    <x v="1"/>
  </r>
  <r>
    <x v="1"/>
    <x v="7"/>
    <x v="169"/>
    <s v="Diciembre"/>
    <x v="3"/>
    <n v="698284"/>
    <x v="6"/>
  </r>
  <r>
    <x v="1"/>
    <x v="27"/>
    <x v="170"/>
    <s v="Noviembre"/>
    <x v="3"/>
    <n v="575770"/>
    <x v="6"/>
  </r>
  <r>
    <x v="0"/>
    <x v="0"/>
    <x v="171"/>
    <s v="Noviembre"/>
    <x v="3"/>
    <n v="238000"/>
    <x v="3"/>
  </r>
  <r>
    <x v="1"/>
    <x v="5"/>
    <x v="172"/>
    <s v="Noviembre"/>
    <x v="3"/>
    <n v="632585"/>
    <x v="0"/>
  </r>
  <r>
    <x v="0"/>
    <x v="0"/>
    <x v="173"/>
    <s v="Noviembre"/>
    <x v="3"/>
    <n v="238000"/>
    <x v="0"/>
  </r>
  <r>
    <x v="1"/>
    <x v="30"/>
    <x v="174"/>
    <s v="Diciembre"/>
    <x v="3"/>
    <n v="1089916"/>
    <x v="14"/>
  </r>
  <r>
    <x v="1"/>
    <x v="31"/>
    <x v="175"/>
    <s v="Diciembre"/>
    <x v="3"/>
    <n v="1770513"/>
    <x v="14"/>
  </r>
  <r>
    <x v="1"/>
    <x v="32"/>
    <x v="176"/>
    <s v="Diciembre"/>
    <x v="3"/>
    <n v="742132"/>
    <x v="6"/>
  </r>
  <r>
    <x v="1"/>
    <x v="4"/>
    <x v="177"/>
    <s v="Noviembre"/>
    <x v="3"/>
    <n v="91035"/>
    <x v="1"/>
  </r>
  <r>
    <x v="1"/>
    <x v="3"/>
    <x v="178"/>
    <s v="Diciembre"/>
    <x v="3"/>
    <n v="89250"/>
    <x v="1"/>
  </r>
  <r>
    <x v="0"/>
    <x v="0"/>
    <x v="179"/>
    <s v="Noviembre"/>
    <x v="3"/>
    <n v="238000"/>
    <x v="0"/>
  </r>
  <r>
    <x v="1"/>
    <x v="7"/>
    <x v="180"/>
    <s v="Diciembre"/>
    <x v="3"/>
    <n v="448049"/>
    <x v="6"/>
  </r>
  <r>
    <x v="1"/>
    <x v="5"/>
    <x v="181"/>
    <s v="Noviembre"/>
    <x v="3"/>
    <n v="899457"/>
    <x v="0"/>
  </r>
  <r>
    <x v="1"/>
    <x v="5"/>
    <x v="182"/>
    <s v="Noviembre"/>
    <x v="3"/>
    <n v="751195"/>
    <x v="0"/>
  </r>
  <r>
    <x v="1"/>
    <x v="5"/>
    <x v="183"/>
    <s v="Noviembre"/>
    <x v="3"/>
    <n v="820384"/>
    <x v="0"/>
  </r>
  <r>
    <x v="1"/>
    <x v="14"/>
    <x v="184"/>
    <s v="Diciembre"/>
    <x v="3"/>
    <n v="345976"/>
    <x v="4"/>
  </r>
  <r>
    <x v="0"/>
    <x v="0"/>
    <x v="185"/>
    <s v="Noviembre"/>
    <x v="3"/>
    <n v="238000"/>
    <x v="0"/>
  </r>
  <r>
    <x v="0"/>
    <x v="0"/>
    <x v="186"/>
    <s v="Noviembre"/>
    <x v="3"/>
    <n v="238000"/>
    <x v="0"/>
  </r>
  <r>
    <x v="1"/>
    <x v="33"/>
    <x v="187"/>
    <s v="Diciembre"/>
    <x v="3"/>
    <n v="524362"/>
    <x v="11"/>
  </r>
  <r>
    <x v="1"/>
    <x v="26"/>
    <x v="188"/>
    <s v="Diciembre"/>
    <x v="3"/>
    <n v="681156"/>
    <x v="11"/>
  </r>
  <r>
    <x v="1"/>
    <x v="7"/>
    <x v="189"/>
    <s v="Noviembre"/>
    <x v="3"/>
    <n v="151128"/>
    <x v="6"/>
  </r>
  <r>
    <x v="1"/>
    <x v="2"/>
    <x v="190"/>
    <s v="Diciembre"/>
    <x v="3"/>
    <n v="930000"/>
    <x v="0"/>
  </r>
  <r>
    <x v="1"/>
    <x v="14"/>
    <x v="191"/>
    <s v="Diciembre"/>
    <x v="3"/>
    <n v="1037925"/>
    <x v="4"/>
  </r>
  <r>
    <x v="1"/>
    <x v="14"/>
    <x v="192"/>
    <s v="Diciembre"/>
    <x v="3"/>
    <n v="345976"/>
    <x v="4"/>
  </r>
  <r>
    <x v="1"/>
    <x v="34"/>
    <x v="193"/>
    <s v="Diciembre"/>
    <x v="3"/>
    <n v="345977"/>
    <x v="4"/>
  </r>
  <r>
    <x v="0"/>
    <x v="0"/>
    <x v="194"/>
    <s v="Diciembre"/>
    <x v="3"/>
    <n v="238000"/>
    <x v="0"/>
  </r>
  <r>
    <x v="0"/>
    <x v="0"/>
    <x v="195"/>
    <s v="Diciembre"/>
    <x v="3"/>
    <n v="238000"/>
    <x v="0"/>
  </r>
  <r>
    <x v="0"/>
    <x v="0"/>
    <x v="196"/>
    <s v="Diciembre"/>
    <x v="3"/>
    <n v="238000"/>
    <x v="0"/>
  </r>
  <r>
    <x v="0"/>
    <x v="0"/>
    <x v="197"/>
    <s v="Diciembre"/>
    <x v="3"/>
    <n v="238000"/>
    <x v="0"/>
  </r>
  <r>
    <x v="1"/>
    <x v="2"/>
    <x v="198"/>
    <s v="Diciembre"/>
    <x v="3"/>
    <n v="690200"/>
    <x v="0"/>
  </r>
  <r>
    <x v="0"/>
    <x v="0"/>
    <x v="199"/>
    <s v="Diciembre"/>
    <x v="3"/>
    <n v="238000"/>
    <x v="0"/>
  </r>
  <r>
    <x v="1"/>
    <x v="2"/>
    <x v="200"/>
    <s v="Diciembre"/>
    <x v="3"/>
    <n v="690200"/>
    <x v="0"/>
  </r>
  <r>
    <x v="0"/>
    <x v="0"/>
    <x v="201"/>
    <s v="Diciembre"/>
    <x v="3"/>
    <n v="238000"/>
    <x v="0"/>
  </r>
  <r>
    <x v="0"/>
    <x v="0"/>
    <x v="202"/>
    <s v="Diciembre"/>
    <x v="3"/>
    <n v="238000"/>
    <x v="0"/>
  </r>
  <r>
    <x v="1"/>
    <x v="5"/>
    <x v="203"/>
    <s v="Diciembre"/>
    <x v="3"/>
    <n v="286640"/>
    <x v="0"/>
  </r>
  <r>
    <x v="1"/>
    <x v="5"/>
    <x v="204"/>
    <s v="Diciembre"/>
    <x v="3"/>
    <n v="331119"/>
    <x v="0"/>
  </r>
  <r>
    <x v="1"/>
    <x v="35"/>
    <x v="205"/>
    <s v="Diciembre"/>
    <x v="3"/>
    <n v="13603900"/>
    <x v="9"/>
  </r>
  <r>
    <x v="1"/>
    <x v="35"/>
    <x v="206"/>
    <s v="Diciembre"/>
    <x v="3"/>
    <n v="317615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8:G24" firstHeaderRow="1" firstDataRow="2" firstDataCol="1"/>
  <pivotFields count="7"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numFmtId="164" showAll="0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5" baseField="0" baseItem="0" numFmtId="164"/>
  </dataFields>
  <formats count="3">
    <format dxfId="62">
      <pivotArea outline="0" collapsedLevelsAreSubtotals="1" fieldPosition="0"/>
    </format>
    <format dxfId="61">
      <pivotArea dataOnly="0" labelOnly="1" fieldPosition="0">
        <references count="1">
          <reference field="4" count="0"/>
        </references>
      </pivotArea>
    </format>
    <format dxfId="6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6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:G46" firstHeaderRow="1" firstDataRow="2" firstDataCol="1"/>
  <pivotFields count="7">
    <pivotField axis="axisRow" showAll="0">
      <items count="5">
        <item sd="0" x="0"/>
        <item sd="0" x="1"/>
        <item sd="0" x="2"/>
        <item sd="0" x="3"/>
        <item t="default"/>
      </items>
    </pivotField>
    <pivotField axis="axisRow" showAll="0">
      <items count="37">
        <item x="15"/>
        <item x="0"/>
        <item sd="0" x="4"/>
        <item x="5"/>
        <item x="14"/>
        <item sd="0" x="7"/>
        <item sd="0" x="3"/>
        <item x="16"/>
        <item x="6"/>
        <item x="1"/>
        <item x="8"/>
        <item sd="0" x="18"/>
        <item x="11"/>
        <item x="13"/>
        <item x="12"/>
        <item x="9"/>
        <item x="2"/>
        <item x="10"/>
        <item x="17"/>
        <item x="19"/>
        <item x="20"/>
        <item x="21"/>
        <item x="22"/>
        <item x="23"/>
        <item x="24"/>
        <item x="25"/>
        <item x="26"/>
        <item sd="0" x="27"/>
        <item x="28"/>
        <item sd="0" x="29"/>
        <item x="30"/>
        <item x="31"/>
        <item sd="0" x="32"/>
        <item x="33"/>
        <item x="34"/>
        <item sd="0" x="35"/>
        <item t="default"/>
      </items>
    </pivotField>
    <pivotField axis="axisRow" showAll="0">
      <items count="208">
        <item x="37"/>
        <item x="33"/>
        <item x="19"/>
        <item x="57"/>
        <item x="3"/>
        <item x="2"/>
        <item x="69"/>
        <item x="38"/>
        <item x="67"/>
        <item x="34"/>
        <item x="50"/>
        <item x="1"/>
        <item x="68"/>
        <item x="46"/>
        <item x="63"/>
        <item x="13"/>
        <item x="4"/>
        <item x="22"/>
        <item x="66"/>
        <item x="45"/>
        <item x="59"/>
        <item x="26"/>
        <item x="44"/>
        <item x="42"/>
        <item x="51"/>
        <item x="52"/>
        <item x="30"/>
        <item x="43"/>
        <item x="64"/>
        <item x="54"/>
        <item x="21"/>
        <item x="61"/>
        <item x="5"/>
        <item x="53"/>
        <item x="35"/>
        <item x="36"/>
        <item x="40"/>
        <item x="18"/>
        <item x="20"/>
        <item x="31"/>
        <item x="14"/>
        <item x="10"/>
        <item x="62"/>
        <item x="16"/>
        <item x="0"/>
        <item x="25"/>
        <item x="17"/>
        <item x="60"/>
        <item x="58"/>
        <item x="29"/>
        <item x="8"/>
        <item x="9"/>
        <item x="11"/>
        <item x="48"/>
        <item x="28"/>
        <item x="41"/>
        <item x="15"/>
        <item x="65"/>
        <item x="49"/>
        <item x="6"/>
        <item x="24"/>
        <item x="76"/>
        <item x="79"/>
        <item x="75"/>
        <item x="72"/>
        <item x="71"/>
        <item x="78"/>
        <item x="73"/>
        <item x="77"/>
        <item x="80"/>
        <item x="23"/>
        <item x="7"/>
        <item x="70"/>
        <item x="74"/>
        <item x="27"/>
        <item x="39"/>
        <item x="47"/>
        <item x="56"/>
        <item x="32"/>
        <item x="55"/>
        <item x="12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dataField="1" numFmtId="164" showAll="0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4">
    <field x="6"/>
    <field x="0"/>
    <field x="1"/>
    <field x="2"/>
  </rowFields>
  <rowItems count="42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 r="1">
      <x v="2"/>
    </i>
    <i r="1">
      <x v="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5" baseField="0" baseItem="0" numFmtId="164"/>
  </dataFields>
  <formats count="3">
    <format dxfId="59">
      <pivotArea outline="0" collapsedLevelsAreSubtotals="1" fieldPosition="0"/>
    </format>
    <format dxfId="58">
      <pivotArea dataOnly="0" labelOnly="1" fieldPosition="0">
        <references count="1">
          <reference field="4" count="0"/>
        </references>
      </pivotArea>
    </format>
    <format dxfId="5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5"/>
  <sheetViews>
    <sheetView showGridLines="0" tabSelected="1" workbookViewId="0">
      <selection activeCell="B1" sqref="B1:G1"/>
    </sheetView>
  </sheetViews>
  <sheetFormatPr baseColWidth="10" defaultRowHeight="15" x14ac:dyDescent="0.25"/>
  <cols>
    <col min="2" max="2" width="22.42578125" bestFit="1" customWidth="1"/>
    <col min="3" max="3" width="22.42578125" style="3" customWidth="1"/>
    <col min="4" max="4" width="14.7109375" style="3" customWidth="1"/>
    <col min="5" max="5" width="14.28515625" style="3" customWidth="1"/>
    <col min="6" max="6" width="14.28515625" customWidth="1"/>
    <col min="7" max="7" width="14" customWidth="1"/>
  </cols>
  <sheetData>
    <row r="1" spans="2:7" ht="60" customHeight="1" x14ac:dyDescent="0.25">
      <c r="B1" s="29" t="s">
        <v>136</v>
      </c>
      <c r="C1" s="29"/>
      <c r="D1" s="29"/>
      <c r="E1" s="29"/>
      <c r="F1" s="29"/>
      <c r="G1" s="29"/>
    </row>
    <row r="2" spans="2:7" ht="15.75" thickBot="1" x14ac:dyDescent="0.3"/>
    <row r="3" spans="2:7" ht="15.75" thickBot="1" x14ac:dyDescent="0.3">
      <c r="B3" s="22" t="s">
        <v>137</v>
      </c>
      <c r="C3" s="34">
        <v>24694175.449999999</v>
      </c>
      <c r="D3" s="34">
        <v>34260185.719999999</v>
      </c>
      <c r="E3" s="34">
        <v>34990364</v>
      </c>
      <c r="F3" s="34">
        <v>64579066.200000003</v>
      </c>
      <c r="G3" s="34">
        <v>158523791.37</v>
      </c>
    </row>
    <row r="4" spans="2:7" ht="15.75" thickBot="1" x14ac:dyDescent="0.3">
      <c r="C4"/>
      <c r="D4" s="24"/>
      <c r="E4" s="24"/>
      <c r="F4" s="24"/>
      <c r="G4" s="24"/>
    </row>
    <row r="5" spans="2:7" ht="15.75" thickBot="1" x14ac:dyDescent="0.3">
      <c r="B5" s="22" t="s">
        <v>138</v>
      </c>
      <c r="C5" s="23">
        <f>GETPIVOTDATA("MONTO TOTAL",$B$8,"TRIMESTRE","1er Trimestre")</f>
        <v>10036675.599999998</v>
      </c>
      <c r="D5" s="23">
        <f>GETPIVOTDATA("MONTO TOTAL",$B$8,"TRIMESTRE","2do Trimestre")</f>
        <v>13141383</v>
      </c>
      <c r="E5" s="23">
        <f>GETPIVOTDATA("MONTO TOTAL",$B$8,"TRIMESTRE","3er Trimestre")</f>
        <v>6085746</v>
      </c>
      <c r="F5" s="23">
        <f>GETPIVOTDATA("MONTO TOTAL",$B$8,"TRIMESTRE","4to Trimestre")</f>
        <v>41213798.200000003</v>
      </c>
      <c r="G5" s="23">
        <f>GETPIVOTDATA("MONTO TOTAL",$B$8)</f>
        <v>70477602.800000012</v>
      </c>
    </row>
    <row r="6" spans="2:7" ht="18.75" x14ac:dyDescent="0.3">
      <c r="B6" s="25" t="s">
        <v>139</v>
      </c>
      <c r="C6" s="26">
        <f>C5/C3</f>
        <v>0.40643898478497276</v>
      </c>
      <c r="D6" s="26">
        <f>D5/D3</f>
        <v>0.38357594168932019</v>
      </c>
      <c r="E6" s="26">
        <f>E5/E3</f>
        <v>0.17392634154934769</v>
      </c>
      <c r="F6" s="26">
        <f>F5/F3</f>
        <v>0.63819129983022271</v>
      </c>
      <c r="G6" s="26">
        <f>G5/G3</f>
        <v>0.44458691147187396</v>
      </c>
    </row>
    <row r="7" spans="2:7" ht="18.75" x14ac:dyDescent="0.3">
      <c r="B7" s="25"/>
      <c r="C7" s="26"/>
      <c r="D7" s="26"/>
      <c r="E7" s="26"/>
    </row>
    <row r="8" spans="2:7" ht="14.25" customHeight="1" x14ac:dyDescent="0.25">
      <c r="B8" s="8" t="s">
        <v>135</v>
      </c>
      <c r="C8" s="8" t="s">
        <v>20</v>
      </c>
      <c r="D8"/>
      <c r="E8"/>
    </row>
    <row r="9" spans="2:7" x14ac:dyDescent="0.25">
      <c r="B9" s="8" t="s">
        <v>18</v>
      </c>
      <c r="C9" s="11" t="s">
        <v>40</v>
      </c>
      <c r="D9" s="11" t="s">
        <v>88</v>
      </c>
      <c r="E9" s="11" t="s">
        <v>189</v>
      </c>
      <c r="F9" s="11" t="s">
        <v>281</v>
      </c>
      <c r="G9" s="11" t="s">
        <v>19</v>
      </c>
    </row>
    <row r="10" spans="2:7" x14ac:dyDescent="0.25">
      <c r="B10" s="9" t="s">
        <v>2</v>
      </c>
      <c r="C10" s="11"/>
      <c r="D10" s="11">
        <v>3337343</v>
      </c>
      <c r="E10" s="11">
        <v>357000</v>
      </c>
      <c r="F10" s="11">
        <v>3724023</v>
      </c>
      <c r="G10" s="11">
        <v>7418366</v>
      </c>
    </row>
    <row r="11" spans="2:7" x14ac:dyDescent="0.25">
      <c r="B11" s="9" t="s">
        <v>9</v>
      </c>
      <c r="C11" s="11">
        <v>565637.46399999992</v>
      </c>
      <c r="D11" s="11"/>
      <c r="E11" s="11">
        <v>357000</v>
      </c>
      <c r="F11" s="11">
        <v>13603900</v>
      </c>
      <c r="G11" s="11">
        <v>14526537.464</v>
      </c>
    </row>
    <row r="12" spans="2:7" x14ac:dyDescent="0.25">
      <c r="B12" s="9" t="s">
        <v>0</v>
      </c>
      <c r="C12" s="11">
        <v>1916590.9933333334</v>
      </c>
      <c r="D12" s="11"/>
      <c r="E12" s="11"/>
      <c r="F12" s="11"/>
      <c r="G12" s="11">
        <v>1916590.9933333334</v>
      </c>
    </row>
    <row r="13" spans="2:7" x14ac:dyDescent="0.25">
      <c r="B13" s="9" t="s">
        <v>3</v>
      </c>
      <c r="C13" s="11">
        <v>488590.99333333335</v>
      </c>
      <c r="D13" s="11"/>
      <c r="E13" s="11"/>
      <c r="F13" s="11">
        <v>1709639</v>
      </c>
      <c r="G13" s="11">
        <v>2198229.9933333332</v>
      </c>
    </row>
    <row r="14" spans="2:7" x14ac:dyDescent="0.25">
      <c r="B14" s="9" t="s">
        <v>12</v>
      </c>
      <c r="C14" s="11">
        <v>919459.46399999992</v>
      </c>
      <c r="D14" s="11"/>
      <c r="E14" s="11">
        <v>360570</v>
      </c>
      <c r="F14" s="11">
        <v>3897292</v>
      </c>
      <c r="G14" s="11">
        <v>5177321.4639999997</v>
      </c>
    </row>
    <row r="15" spans="2:7" x14ac:dyDescent="0.25">
      <c r="B15" s="9" t="s">
        <v>8</v>
      </c>
      <c r="C15" s="11"/>
      <c r="D15" s="11">
        <v>257592</v>
      </c>
      <c r="E15" s="11"/>
      <c r="F15" s="11"/>
      <c r="G15" s="11">
        <v>257592</v>
      </c>
    </row>
    <row r="16" spans="2:7" x14ac:dyDescent="0.25">
      <c r="B16" s="9" t="s">
        <v>4</v>
      </c>
      <c r="C16" s="11">
        <v>300568</v>
      </c>
      <c r="D16" s="11">
        <v>357000</v>
      </c>
      <c r="E16" s="11"/>
      <c r="F16" s="11">
        <v>12148099.199999999</v>
      </c>
      <c r="G16" s="11">
        <v>12805667.199999999</v>
      </c>
    </row>
    <row r="17" spans="2:7" x14ac:dyDescent="0.25">
      <c r="B17" s="9" t="s">
        <v>10</v>
      </c>
      <c r="C17" s="11">
        <v>922637.46399999992</v>
      </c>
      <c r="D17" s="11">
        <v>357000</v>
      </c>
      <c r="E17" s="11"/>
      <c r="F17" s="11">
        <v>238000</v>
      </c>
      <c r="G17" s="11">
        <v>1517637.4639999999</v>
      </c>
    </row>
    <row r="18" spans="2:7" x14ac:dyDescent="0.25">
      <c r="B18" s="9" t="s">
        <v>11</v>
      </c>
      <c r="C18" s="11"/>
      <c r="D18" s="11">
        <v>7761448</v>
      </c>
      <c r="E18" s="11"/>
      <c r="F18" s="11">
        <v>1897473</v>
      </c>
      <c r="G18" s="11">
        <v>9658921</v>
      </c>
    </row>
    <row r="19" spans="2:7" x14ac:dyDescent="0.25">
      <c r="B19" s="9" t="s">
        <v>13</v>
      </c>
      <c r="C19" s="11">
        <v>1482841.4639999999</v>
      </c>
      <c r="D19" s="11">
        <v>357000</v>
      </c>
      <c r="E19" s="11">
        <v>510001</v>
      </c>
      <c r="F19" s="11">
        <v>1205518</v>
      </c>
      <c r="G19" s="11">
        <v>3555360.4639999997</v>
      </c>
    </row>
    <row r="20" spans="2:7" x14ac:dyDescent="0.25">
      <c r="B20" s="9" t="s">
        <v>7</v>
      </c>
      <c r="C20" s="11">
        <v>922637.46399999992</v>
      </c>
      <c r="D20" s="11"/>
      <c r="E20" s="11">
        <v>357000</v>
      </c>
      <c r="F20" s="11">
        <v>2075854</v>
      </c>
      <c r="G20" s="11">
        <v>3355491.4639999997</v>
      </c>
    </row>
    <row r="21" spans="2:7" x14ac:dyDescent="0.25">
      <c r="B21" s="9" t="s">
        <v>6</v>
      </c>
      <c r="C21" s="11">
        <v>484163</v>
      </c>
      <c r="D21" s="11"/>
      <c r="E21" s="11">
        <v>357000</v>
      </c>
      <c r="F21" s="11">
        <v>238000</v>
      </c>
      <c r="G21" s="11">
        <v>1079163</v>
      </c>
    </row>
    <row r="22" spans="2:7" x14ac:dyDescent="0.25">
      <c r="B22" s="9" t="s">
        <v>1</v>
      </c>
      <c r="C22" s="11">
        <v>776825.9933333334</v>
      </c>
      <c r="D22" s="11">
        <v>714000</v>
      </c>
      <c r="E22" s="11"/>
      <c r="F22" s="11"/>
      <c r="G22" s="11">
        <v>1490825.9933333334</v>
      </c>
    </row>
    <row r="23" spans="2:7" x14ac:dyDescent="0.25">
      <c r="B23" s="9" t="s">
        <v>5</v>
      </c>
      <c r="C23" s="11">
        <v>1256723.2999999998</v>
      </c>
      <c r="D23" s="11"/>
      <c r="E23" s="11">
        <v>3787175</v>
      </c>
      <c r="F23" s="11">
        <v>476000</v>
      </c>
      <c r="G23" s="11">
        <v>5519898.2999999998</v>
      </c>
    </row>
    <row r="24" spans="2:7" x14ac:dyDescent="0.25">
      <c r="B24" s="9" t="s">
        <v>19</v>
      </c>
      <c r="C24" s="11">
        <v>10036675.599999998</v>
      </c>
      <c r="D24" s="11">
        <v>13141383</v>
      </c>
      <c r="E24" s="11">
        <v>6085746</v>
      </c>
      <c r="F24" s="11">
        <v>41213798.200000003</v>
      </c>
      <c r="G24" s="11">
        <v>70477602.800000012</v>
      </c>
    </row>
    <row r="25" spans="2:7" x14ac:dyDescent="0.25">
      <c r="C25"/>
      <c r="D25"/>
      <c r="E25"/>
    </row>
  </sheetData>
  <mergeCells count="1">
    <mergeCell ref="B1:G1"/>
  </mergeCells>
  <pageMargins left="0.7" right="0.7" top="0.75" bottom="0.75" header="0.3" footer="0.3"/>
  <pageSetup paperSize="256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1"/>
  <sheetViews>
    <sheetView showGridLines="0" topLeftCell="A16" workbookViewId="0">
      <selection activeCell="I18" sqref="I18"/>
    </sheetView>
  </sheetViews>
  <sheetFormatPr baseColWidth="10" defaultRowHeight="15" x14ac:dyDescent="0.25"/>
  <cols>
    <col min="1" max="1" width="21" customWidth="1"/>
    <col min="2" max="2" width="22.42578125" customWidth="1"/>
    <col min="3" max="3" width="22.42578125" style="3" customWidth="1"/>
    <col min="4" max="4" width="14.7109375" style="3" bestFit="1" customWidth="1"/>
    <col min="5" max="5" width="14.28515625" style="3" customWidth="1"/>
    <col min="6" max="6" width="14.28515625" bestFit="1" customWidth="1"/>
    <col min="7" max="7" width="14" bestFit="1" customWidth="1"/>
  </cols>
  <sheetData>
    <row r="1" spans="2:7" ht="67.5" customHeight="1" x14ac:dyDescent="0.25">
      <c r="B1" s="30" t="s">
        <v>140</v>
      </c>
      <c r="C1" s="30"/>
      <c r="D1" s="30"/>
      <c r="E1" s="30"/>
      <c r="F1" s="30"/>
      <c r="G1" s="30"/>
    </row>
    <row r="3" spans="2:7" x14ac:dyDescent="0.25">
      <c r="B3" s="8" t="s">
        <v>135</v>
      </c>
      <c r="C3" s="8" t="s">
        <v>20</v>
      </c>
      <c r="D3"/>
      <c r="E3"/>
    </row>
    <row r="4" spans="2:7" x14ac:dyDescent="0.25">
      <c r="B4" s="8" t="s">
        <v>18</v>
      </c>
      <c r="C4" s="11" t="s">
        <v>40</v>
      </c>
      <c r="D4" s="11" t="s">
        <v>88</v>
      </c>
      <c r="E4" s="11" t="s">
        <v>189</v>
      </c>
      <c r="F4" s="11" t="s">
        <v>281</v>
      </c>
      <c r="G4" s="11" t="s">
        <v>19</v>
      </c>
    </row>
    <row r="5" spans="2:7" x14ac:dyDescent="0.25">
      <c r="B5" s="9" t="s">
        <v>2</v>
      </c>
      <c r="C5" s="11"/>
      <c r="D5" s="11">
        <v>3337343</v>
      </c>
      <c r="E5" s="11">
        <v>357000</v>
      </c>
      <c r="F5" s="11">
        <v>3724023</v>
      </c>
      <c r="G5" s="11">
        <v>7418366</v>
      </c>
    </row>
    <row r="6" spans="2:7" x14ac:dyDescent="0.25">
      <c r="B6" s="10" t="s">
        <v>36</v>
      </c>
      <c r="C6" s="11"/>
      <c r="D6" s="11"/>
      <c r="E6" s="11">
        <v>357000</v>
      </c>
      <c r="F6" s="11"/>
      <c r="G6" s="11">
        <v>357000</v>
      </c>
    </row>
    <row r="7" spans="2:7" x14ac:dyDescent="0.25">
      <c r="B7" s="10" t="s">
        <v>41</v>
      </c>
      <c r="C7" s="11"/>
      <c r="D7" s="11">
        <v>3337343</v>
      </c>
      <c r="E7" s="11"/>
      <c r="F7" s="11">
        <v>3724023</v>
      </c>
      <c r="G7" s="11">
        <v>7061366</v>
      </c>
    </row>
    <row r="8" spans="2:7" x14ac:dyDescent="0.25">
      <c r="B8" s="9" t="s">
        <v>9</v>
      </c>
      <c r="C8" s="11">
        <v>565637.46399999992</v>
      </c>
      <c r="D8" s="11"/>
      <c r="E8" s="11">
        <v>357000</v>
      </c>
      <c r="F8" s="11">
        <v>13603900</v>
      </c>
      <c r="G8" s="11">
        <v>14526537.464</v>
      </c>
    </row>
    <row r="9" spans="2:7" x14ac:dyDescent="0.25">
      <c r="B9" s="10" t="s">
        <v>36</v>
      </c>
      <c r="C9" s="11"/>
      <c r="D9" s="11"/>
      <c r="E9" s="11">
        <v>357000</v>
      </c>
      <c r="F9" s="11"/>
      <c r="G9" s="11">
        <v>357000</v>
      </c>
    </row>
    <row r="10" spans="2:7" x14ac:dyDescent="0.25">
      <c r="B10" s="10" t="s">
        <v>41</v>
      </c>
      <c r="C10" s="11">
        <v>565637.46399999992</v>
      </c>
      <c r="D10" s="11"/>
      <c r="E10" s="11"/>
      <c r="F10" s="11">
        <v>13603900</v>
      </c>
      <c r="G10" s="11">
        <v>14169537.464</v>
      </c>
    </row>
    <row r="11" spans="2:7" x14ac:dyDescent="0.25">
      <c r="B11" s="9" t="s">
        <v>0</v>
      </c>
      <c r="C11" s="11">
        <v>1916590.9933333334</v>
      </c>
      <c r="D11" s="11"/>
      <c r="E11" s="11"/>
      <c r="F11" s="11"/>
      <c r="G11" s="11">
        <v>1916590.9933333334</v>
      </c>
    </row>
    <row r="12" spans="2:7" x14ac:dyDescent="0.25">
      <c r="B12" s="10" t="s">
        <v>36</v>
      </c>
      <c r="C12" s="11">
        <v>1428000</v>
      </c>
      <c r="D12" s="11"/>
      <c r="E12" s="11"/>
      <c r="F12" s="11"/>
      <c r="G12" s="11">
        <v>1428000</v>
      </c>
    </row>
    <row r="13" spans="2:7" x14ac:dyDescent="0.25">
      <c r="B13" s="10" t="s">
        <v>41</v>
      </c>
      <c r="C13" s="11">
        <v>488590.99333333335</v>
      </c>
      <c r="D13" s="11"/>
      <c r="E13" s="11"/>
      <c r="F13" s="11"/>
      <c r="G13" s="11">
        <v>488590.99333333335</v>
      </c>
    </row>
    <row r="14" spans="2:7" x14ac:dyDescent="0.25">
      <c r="B14" s="9" t="s">
        <v>3</v>
      </c>
      <c r="C14" s="11">
        <v>488590.99333333335</v>
      </c>
      <c r="D14" s="11"/>
      <c r="E14" s="11"/>
      <c r="F14" s="11">
        <v>1709639</v>
      </c>
      <c r="G14" s="11">
        <v>2198229.9933333332</v>
      </c>
    </row>
    <row r="15" spans="2:7" x14ac:dyDescent="0.25">
      <c r="B15" s="10" t="s">
        <v>41</v>
      </c>
      <c r="C15" s="11">
        <v>488590.99333333335</v>
      </c>
      <c r="D15" s="11"/>
      <c r="E15" s="11"/>
      <c r="F15" s="11">
        <v>1709639</v>
      </c>
      <c r="G15" s="11">
        <v>2198229.9933333332</v>
      </c>
    </row>
    <row r="16" spans="2:7" x14ac:dyDescent="0.25">
      <c r="B16" s="9" t="s">
        <v>12</v>
      </c>
      <c r="C16" s="11">
        <v>919459.46399999992</v>
      </c>
      <c r="D16" s="11"/>
      <c r="E16" s="11">
        <v>360570</v>
      </c>
      <c r="F16" s="11">
        <v>3897292</v>
      </c>
      <c r="G16" s="11">
        <v>5177321.4639999997</v>
      </c>
    </row>
    <row r="17" spans="2:7" x14ac:dyDescent="0.25">
      <c r="B17" s="10" t="s">
        <v>41</v>
      </c>
      <c r="C17" s="11">
        <v>919459.46399999992</v>
      </c>
      <c r="D17" s="11"/>
      <c r="E17" s="11">
        <v>360570</v>
      </c>
      <c r="F17" s="11">
        <v>3897292</v>
      </c>
      <c r="G17" s="11">
        <v>5177321.4639999997</v>
      </c>
    </row>
    <row r="18" spans="2:7" x14ac:dyDescent="0.25">
      <c r="B18" s="9" t="s">
        <v>8</v>
      </c>
      <c r="C18" s="11"/>
      <c r="D18" s="11">
        <v>257592</v>
      </c>
      <c r="E18" s="11"/>
      <c r="F18" s="11"/>
      <c r="G18" s="11">
        <v>257592</v>
      </c>
    </row>
    <row r="19" spans="2:7" x14ac:dyDescent="0.25">
      <c r="B19" s="10" t="s">
        <v>41</v>
      </c>
      <c r="C19" s="11"/>
      <c r="D19" s="11">
        <v>257592</v>
      </c>
      <c r="E19" s="11"/>
      <c r="F19" s="11"/>
      <c r="G19" s="11">
        <v>257592</v>
      </c>
    </row>
    <row r="20" spans="2:7" x14ac:dyDescent="0.25">
      <c r="B20" s="9" t="s">
        <v>4</v>
      </c>
      <c r="C20" s="11">
        <v>300568</v>
      </c>
      <c r="D20" s="11">
        <v>357000</v>
      </c>
      <c r="E20" s="11"/>
      <c r="F20" s="11">
        <v>12148099.199999999</v>
      </c>
      <c r="G20" s="11">
        <v>12805667.199999999</v>
      </c>
    </row>
    <row r="21" spans="2:7" x14ac:dyDescent="0.25">
      <c r="B21" s="10" t="s">
        <v>36</v>
      </c>
      <c r="C21" s="11"/>
      <c r="D21" s="11">
        <v>357000</v>
      </c>
      <c r="E21" s="11"/>
      <c r="F21" s="11">
        <v>238000</v>
      </c>
      <c r="G21" s="11">
        <v>595000</v>
      </c>
    </row>
    <row r="22" spans="2:7" x14ac:dyDescent="0.25">
      <c r="B22" s="10" t="s">
        <v>41</v>
      </c>
      <c r="C22" s="11">
        <v>300568</v>
      </c>
      <c r="D22" s="11"/>
      <c r="E22" s="11"/>
      <c r="F22" s="11">
        <v>11910099.199999999</v>
      </c>
      <c r="G22" s="11">
        <v>12210667.199999999</v>
      </c>
    </row>
    <row r="23" spans="2:7" x14ac:dyDescent="0.25">
      <c r="B23" s="9" t="s">
        <v>10</v>
      </c>
      <c r="C23" s="11">
        <v>922637.46399999992</v>
      </c>
      <c r="D23" s="11">
        <v>357000</v>
      </c>
      <c r="E23" s="11"/>
      <c r="F23" s="11">
        <v>238000</v>
      </c>
      <c r="G23" s="11">
        <v>1517637.4639999999</v>
      </c>
    </row>
    <row r="24" spans="2:7" x14ac:dyDescent="0.25">
      <c r="B24" s="10" t="s">
        <v>36</v>
      </c>
      <c r="C24" s="11">
        <v>357000</v>
      </c>
      <c r="D24" s="11">
        <v>357000</v>
      </c>
      <c r="E24" s="11"/>
      <c r="F24" s="11">
        <v>238000</v>
      </c>
      <c r="G24" s="11">
        <v>952000</v>
      </c>
    </row>
    <row r="25" spans="2:7" x14ac:dyDescent="0.25">
      <c r="B25" s="10" t="s">
        <v>41</v>
      </c>
      <c r="C25" s="11">
        <v>565637.46399999992</v>
      </c>
      <c r="D25" s="11"/>
      <c r="E25" s="11"/>
      <c r="F25" s="11"/>
      <c r="G25" s="11">
        <v>565637.46399999992</v>
      </c>
    </row>
    <row r="26" spans="2:7" x14ac:dyDescent="0.25">
      <c r="B26" s="9" t="s">
        <v>11</v>
      </c>
      <c r="C26" s="11"/>
      <c r="D26" s="11">
        <v>7761448</v>
      </c>
      <c r="E26" s="11"/>
      <c r="F26" s="11">
        <v>1897473</v>
      </c>
      <c r="G26" s="11">
        <v>9658921</v>
      </c>
    </row>
    <row r="27" spans="2:7" x14ac:dyDescent="0.25">
      <c r="B27" s="10" t="s">
        <v>36</v>
      </c>
      <c r="C27" s="11"/>
      <c r="D27" s="11">
        <v>1785000</v>
      </c>
      <c r="E27" s="11"/>
      <c r="F27" s="11"/>
      <c r="G27" s="11">
        <v>1785000</v>
      </c>
    </row>
    <row r="28" spans="2:7" x14ac:dyDescent="0.25">
      <c r="B28" s="10" t="s">
        <v>41</v>
      </c>
      <c r="C28" s="11"/>
      <c r="D28" s="11">
        <v>5976448</v>
      </c>
      <c r="E28" s="11"/>
      <c r="F28" s="11">
        <v>1897473</v>
      </c>
      <c r="G28" s="11">
        <v>7873921</v>
      </c>
    </row>
    <row r="29" spans="2:7" x14ac:dyDescent="0.25">
      <c r="B29" s="9" t="s">
        <v>13</v>
      </c>
      <c r="C29" s="11">
        <v>1482841.4639999999</v>
      </c>
      <c r="D29" s="11">
        <v>357000</v>
      </c>
      <c r="E29" s="11">
        <v>510001</v>
      </c>
      <c r="F29" s="11">
        <v>1205518</v>
      </c>
      <c r="G29" s="11">
        <v>3555360.4639999997</v>
      </c>
    </row>
    <row r="30" spans="2:7" x14ac:dyDescent="0.25">
      <c r="B30" s="10" t="s">
        <v>36</v>
      </c>
      <c r="C30" s="11"/>
      <c r="D30" s="11">
        <v>357000</v>
      </c>
      <c r="E30" s="11"/>
      <c r="F30" s="11"/>
      <c r="G30" s="11">
        <v>357000</v>
      </c>
    </row>
    <row r="31" spans="2:7" x14ac:dyDescent="0.25">
      <c r="B31" s="10" t="s">
        <v>41</v>
      </c>
      <c r="C31" s="11">
        <v>1482841.4639999999</v>
      </c>
      <c r="D31" s="11"/>
      <c r="E31" s="11">
        <v>510001</v>
      </c>
      <c r="F31" s="11">
        <v>1205518</v>
      </c>
      <c r="G31" s="11">
        <v>3198360.4639999997</v>
      </c>
    </row>
    <row r="32" spans="2:7" x14ac:dyDescent="0.25">
      <c r="B32" s="9" t="s">
        <v>7</v>
      </c>
      <c r="C32" s="11">
        <v>922637.46399999992</v>
      </c>
      <c r="D32" s="11"/>
      <c r="E32" s="11">
        <v>357000</v>
      </c>
      <c r="F32" s="11">
        <v>2075854</v>
      </c>
      <c r="G32" s="11">
        <v>3355491.4639999997</v>
      </c>
    </row>
    <row r="33" spans="2:7" x14ac:dyDescent="0.25">
      <c r="B33" s="10" t="s">
        <v>36</v>
      </c>
      <c r="C33" s="11">
        <v>357000</v>
      </c>
      <c r="D33" s="11"/>
      <c r="E33" s="11">
        <v>357000</v>
      </c>
      <c r="F33" s="11"/>
      <c r="G33" s="11">
        <v>714000</v>
      </c>
    </row>
    <row r="34" spans="2:7" x14ac:dyDescent="0.25">
      <c r="B34" s="10" t="s">
        <v>41</v>
      </c>
      <c r="C34" s="11">
        <v>565637.46399999992</v>
      </c>
      <c r="D34" s="11"/>
      <c r="E34" s="11"/>
      <c r="F34" s="11">
        <v>2075854</v>
      </c>
      <c r="G34" s="11">
        <v>2641491.4639999997</v>
      </c>
    </row>
    <row r="35" spans="2:7" x14ac:dyDescent="0.25">
      <c r="B35" s="9" t="s">
        <v>6</v>
      </c>
      <c r="C35" s="11">
        <v>484163</v>
      </c>
      <c r="D35" s="11"/>
      <c r="E35" s="11">
        <v>357000</v>
      </c>
      <c r="F35" s="11">
        <v>238000</v>
      </c>
      <c r="G35" s="11">
        <v>1079163</v>
      </c>
    </row>
    <row r="36" spans="2:7" x14ac:dyDescent="0.25">
      <c r="B36" s="10" t="s">
        <v>36</v>
      </c>
      <c r="C36" s="11"/>
      <c r="D36" s="11"/>
      <c r="E36" s="11">
        <v>357000</v>
      </c>
      <c r="F36" s="11">
        <v>238000</v>
      </c>
      <c r="G36" s="11">
        <v>595000</v>
      </c>
    </row>
    <row r="37" spans="2:7" x14ac:dyDescent="0.25">
      <c r="B37" s="10" t="s">
        <v>41</v>
      </c>
      <c r="C37" s="11">
        <v>484163</v>
      </c>
      <c r="D37" s="11"/>
      <c r="E37" s="11"/>
      <c r="F37" s="11"/>
      <c r="G37" s="11">
        <v>484163</v>
      </c>
    </row>
    <row r="38" spans="2:7" x14ac:dyDescent="0.25">
      <c r="B38" s="9" t="s">
        <v>1</v>
      </c>
      <c r="C38" s="11">
        <v>776825.9933333334</v>
      </c>
      <c r="D38" s="11">
        <v>714000</v>
      </c>
      <c r="E38" s="11"/>
      <c r="F38" s="11"/>
      <c r="G38" s="11">
        <v>1490825.9933333334</v>
      </c>
    </row>
    <row r="39" spans="2:7" x14ac:dyDescent="0.25">
      <c r="B39" s="10" t="s">
        <v>36</v>
      </c>
      <c r="C39" s="11"/>
      <c r="D39" s="11">
        <v>714000</v>
      </c>
      <c r="E39" s="11"/>
      <c r="F39" s="11"/>
      <c r="G39" s="11">
        <v>714000</v>
      </c>
    </row>
    <row r="40" spans="2:7" x14ac:dyDescent="0.25">
      <c r="B40" s="10" t="s">
        <v>41</v>
      </c>
      <c r="C40" s="11">
        <v>776825.9933333334</v>
      </c>
      <c r="D40" s="11"/>
      <c r="E40" s="11"/>
      <c r="F40" s="11"/>
      <c r="G40" s="11">
        <v>776825.9933333334</v>
      </c>
    </row>
    <row r="41" spans="2:7" x14ac:dyDescent="0.25">
      <c r="B41" s="9" t="s">
        <v>5</v>
      </c>
      <c r="C41" s="11">
        <v>1256723.2999999998</v>
      </c>
      <c r="D41" s="11"/>
      <c r="E41" s="11">
        <v>3787175</v>
      </c>
      <c r="F41" s="11">
        <v>476000</v>
      </c>
      <c r="G41" s="11">
        <v>5519898.2999999998</v>
      </c>
    </row>
    <row r="42" spans="2:7" x14ac:dyDescent="0.25">
      <c r="B42" s="10" t="s">
        <v>36</v>
      </c>
      <c r="C42" s="11">
        <v>357000</v>
      </c>
      <c r="D42" s="11"/>
      <c r="E42" s="11">
        <v>357000</v>
      </c>
      <c r="F42" s="11">
        <v>476000</v>
      </c>
      <c r="G42" s="11">
        <v>1190000</v>
      </c>
    </row>
    <row r="43" spans="2:7" x14ac:dyDescent="0.25">
      <c r="B43" s="10" t="s">
        <v>41</v>
      </c>
      <c r="C43" s="11">
        <v>899723.29999999993</v>
      </c>
      <c r="D43" s="11"/>
      <c r="E43" s="11"/>
      <c r="F43" s="11"/>
      <c r="G43" s="11">
        <v>899723.29999999993</v>
      </c>
    </row>
    <row r="44" spans="2:7" x14ac:dyDescent="0.25">
      <c r="B44" s="10" t="s">
        <v>194</v>
      </c>
      <c r="C44" s="11"/>
      <c r="D44" s="11"/>
      <c r="E44" s="11">
        <v>1517250</v>
      </c>
      <c r="F44" s="11"/>
      <c r="G44" s="11">
        <v>1517250</v>
      </c>
    </row>
    <row r="45" spans="2:7" x14ac:dyDescent="0.25">
      <c r="B45" s="10" t="s">
        <v>196</v>
      </c>
      <c r="C45" s="11"/>
      <c r="D45" s="11"/>
      <c r="E45" s="11">
        <v>1912925</v>
      </c>
      <c r="F45" s="11"/>
      <c r="G45" s="11">
        <v>1912925</v>
      </c>
    </row>
    <row r="46" spans="2:7" x14ac:dyDescent="0.25">
      <c r="B46" s="9" t="s">
        <v>19</v>
      </c>
      <c r="C46" s="11">
        <v>10036675.6</v>
      </c>
      <c r="D46" s="11">
        <v>13141383</v>
      </c>
      <c r="E46" s="11">
        <v>6085746</v>
      </c>
      <c r="F46" s="11">
        <v>41213798.200000003</v>
      </c>
      <c r="G46" s="11">
        <v>70477602.800000012</v>
      </c>
    </row>
    <row r="47" spans="2:7" x14ac:dyDescent="0.25">
      <c r="C47"/>
      <c r="D47"/>
      <c r="E47"/>
    </row>
    <row r="48" spans="2:7" x14ac:dyDescent="0.25">
      <c r="C48"/>
      <c r="D48"/>
      <c r="E48"/>
    </row>
    <row r="49" spans="3:5" x14ac:dyDescent="0.25">
      <c r="C49"/>
      <c r="D49"/>
      <c r="E49"/>
    </row>
    <row r="50" spans="3:5" x14ac:dyDescent="0.25">
      <c r="C50"/>
      <c r="D50"/>
      <c r="E50"/>
    </row>
    <row r="51" spans="3:5" x14ac:dyDescent="0.25">
      <c r="C51"/>
      <c r="D51"/>
      <c r="E51"/>
    </row>
    <row r="52" spans="3:5" x14ac:dyDescent="0.25">
      <c r="C52"/>
      <c r="D52"/>
      <c r="E52"/>
    </row>
    <row r="53" spans="3:5" x14ac:dyDescent="0.25">
      <c r="C53"/>
      <c r="D53"/>
      <c r="E53"/>
    </row>
    <row r="54" spans="3:5" x14ac:dyDescent="0.25">
      <c r="C54"/>
      <c r="D54"/>
      <c r="E54"/>
    </row>
    <row r="55" spans="3:5" x14ac:dyDescent="0.25">
      <c r="C55"/>
      <c r="D55"/>
      <c r="E55"/>
    </row>
    <row r="56" spans="3:5" x14ac:dyDescent="0.25">
      <c r="C56"/>
      <c r="D56"/>
      <c r="E56"/>
    </row>
    <row r="57" spans="3:5" x14ac:dyDescent="0.25">
      <c r="C57"/>
      <c r="D57"/>
      <c r="E57"/>
    </row>
    <row r="58" spans="3:5" x14ac:dyDescent="0.25">
      <c r="C58"/>
      <c r="D58"/>
      <c r="E58"/>
    </row>
    <row r="59" spans="3:5" x14ac:dyDescent="0.25">
      <c r="C59"/>
      <c r="D59"/>
      <c r="E59"/>
    </row>
    <row r="60" spans="3:5" x14ac:dyDescent="0.25">
      <c r="C60"/>
      <c r="D60"/>
      <c r="E60"/>
    </row>
    <row r="61" spans="3:5" x14ac:dyDescent="0.25">
      <c r="C61"/>
      <c r="D61"/>
      <c r="E61"/>
    </row>
    <row r="62" spans="3:5" x14ac:dyDescent="0.25">
      <c r="C62"/>
      <c r="D62"/>
      <c r="E62"/>
    </row>
    <row r="63" spans="3:5" x14ac:dyDescent="0.25">
      <c r="C63"/>
      <c r="D63"/>
      <c r="E63"/>
    </row>
    <row r="64" spans="3:5" x14ac:dyDescent="0.25">
      <c r="C64"/>
      <c r="D64"/>
      <c r="E64"/>
    </row>
    <row r="65" spans="3:5" x14ac:dyDescent="0.25">
      <c r="C65"/>
      <c r="D65"/>
      <c r="E65"/>
    </row>
    <row r="66" spans="3:5" x14ac:dyDescent="0.25">
      <c r="C66"/>
      <c r="D66"/>
      <c r="E66"/>
    </row>
    <row r="67" spans="3:5" x14ac:dyDescent="0.25">
      <c r="C67"/>
      <c r="D67"/>
      <c r="E67"/>
    </row>
    <row r="68" spans="3:5" x14ac:dyDescent="0.25">
      <c r="C68"/>
      <c r="D68"/>
      <c r="E68"/>
    </row>
    <row r="69" spans="3:5" x14ac:dyDescent="0.25">
      <c r="C69"/>
      <c r="D69"/>
      <c r="E69"/>
    </row>
    <row r="70" spans="3:5" x14ac:dyDescent="0.25">
      <c r="C70"/>
      <c r="D70"/>
      <c r="E70"/>
    </row>
    <row r="71" spans="3:5" x14ac:dyDescent="0.25">
      <c r="C71"/>
      <c r="D71"/>
      <c r="E71"/>
    </row>
    <row r="72" spans="3:5" x14ac:dyDescent="0.25">
      <c r="C72"/>
      <c r="D72"/>
      <c r="E72"/>
    </row>
    <row r="73" spans="3:5" x14ac:dyDescent="0.25">
      <c r="C73"/>
      <c r="D73"/>
      <c r="E73"/>
    </row>
    <row r="74" spans="3:5" x14ac:dyDescent="0.25">
      <c r="C74"/>
      <c r="D74"/>
      <c r="E74"/>
    </row>
    <row r="75" spans="3:5" x14ac:dyDescent="0.25">
      <c r="C75"/>
      <c r="D75"/>
      <c r="E75"/>
    </row>
    <row r="76" spans="3:5" x14ac:dyDescent="0.25">
      <c r="C76"/>
      <c r="D76"/>
      <c r="E76"/>
    </row>
    <row r="77" spans="3:5" x14ac:dyDescent="0.25">
      <c r="C77"/>
      <c r="D77"/>
      <c r="E77"/>
    </row>
    <row r="78" spans="3:5" x14ac:dyDescent="0.25">
      <c r="C78"/>
      <c r="D78"/>
      <c r="E78"/>
    </row>
    <row r="79" spans="3:5" x14ac:dyDescent="0.25">
      <c r="C79"/>
      <c r="D79"/>
      <c r="E79"/>
    </row>
    <row r="80" spans="3:5" x14ac:dyDescent="0.25">
      <c r="C80"/>
      <c r="D80"/>
      <c r="E80"/>
    </row>
    <row r="81" spans="3:5" x14ac:dyDescent="0.25">
      <c r="C81"/>
      <c r="D81"/>
      <c r="E81"/>
    </row>
    <row r="82" spans="3:5" x14ac:dyDescent="0.25">
      <c r="C82"/>
      <c r="D82"/>
      <c r="E82"/>
    </row>
    <row r="83" spans="3:5" x14ac:dyDescent="0.25">
      <c r="C83"/>
      <c r="D83"/>
      <c r="E83"/>
    </row>
    <row r="84" spans="3:5" x14ac:dyDescent="0.25">
      <c r="C84"/>
      <c r="D84"/>
      <c r="E84"/>
    </row>
    <row r="85" spans="3:5" x14ac:dyDescent="0.25">
      <c r="C85"/>
      <c r="D85"/>
      <c r="E85"/>
    </row>
    <row r="86" spans="3:5" x14ac:dyDescent="0.25">
      <c r="C86"/>
      <c r="D86"/>
      <c r="E86"/>
    </row>
    <row r="87" spans="3:5" x14ac:dyDescent="0.25">
      <c r="C87"/>
      <c r="D87"/>
      <c r="E87"/>
    </row>
    <row r="88" spans="3:5" x14ac:dyDescent="0.25">
      <c r="C88"/>
      <c r="D88"/>
      <c r="E88"/>
    </row>
    <row r="89" spans="3:5" x14ac:dyDescent="0.25">
      <c r="C89"/>
      <c r="D89"/>
      <c r="E89"/>
    </row>
    <row r="90" spans="3:5" x14ac:dyDescent="0.25">
      <c r="C90"/>
      <c r="D90"/>
      <c r="E90"/>
    </row>
    <row r="91" spans="3:5" x14ac:dyDescent="0.25">
      <c r="C91"/>
      <c r="D91"/>
      <c r="E91"/>
    </row>
    <row r="92" spans="3:5" x14ac:dyDescent="0.25">
      <c r="C92"/>
      <c r="D92"/>
      <c r="E92"/>
    </row>
    <row r="93" spans="3:5" x14ac:dyDescent="0.25">
      <c r="C93"/>
      <c r="D93"/>
      <c r="E93"/>
    </row>
    <row r="94" spans="3:5" x14ac:dyDescent="0.25">
      <c r="C94"/>
      <c r="D94"/>
      <c r="E94"/>
    </row>
    <row r="95" spans="3:5" x14ac:dyDescent="0.25">
      <c r="C95"/>
      <c r="D95"/>
      <c r="E95"/>
    </row>
    <row r="96" spans="3:5" x14ac:dyDescent="0.25">
      <c r="C96"/>
      <c r="D96"/>
      <c r="E96"/>
    </row>
    <row r="97" spans="3:5" x14ac:dyDescent="0.25">
      <c r="C97"/>
      <c r="D97"/>
      <c r="E97"/>
    </row>
    <row r="98" spans="3:5" x14ac:dyDescent="0.25">
      <c r="C98"/>
      <c r="D98"/>
      <c r="E98"/>
    </row>
    <row r="99" spans="3:5" x14ac:dyDescent="0.25">
      <c r="C99"/>
      <c r="D99"/>
      <c r="E99"/>
    </row>
    <row r="100" spans="3:5" x14ac:dyDescent="0.25">
      <c r="C100"/>
      <c r="D100"/>
      <c r="E100"/>
    </row>
    <row r="101" spans="3:5" x14ac:dyDescent="0.25">
      <c r="C101"/>
      <c r="D101"/>
      <c r="E101"/>
    </row>
    <row r="102" spans="3:5" x14ac:dyDescent="0.25">
      <c r="C102"/>
      <c r="D102"/>
      <c r="E102"/>
    </row>
    <row r="103" spans="3:5" x14ac:dyDescent="0.25">
      <c r="C103"/>
      <c r="D103"/>
      <c r="E103"/>
    </row>
    <row r="104" spans="3:5" x14ac:dyDescent="0.25">
      <c r="C104"/>
      <c r="D104"/>
      <c r="E104"/>
    </row>
    <row r="105" spans="3:5" x14ac:dyDescent="0.25">
      <c r="C105"/>
      <c r="D105"/>
      <c r="E105"/>
    </row>
    <row r="106" spans="3:5" x14ac:dyDescent="0.25">
      <c r="C106"/>
      <c r="D106"/>
      <c r="E106"/>
    </row>
    <row r="107" spans="3:5" x14ac:dyDescent="0.25">
      <c r="C107"/>
      <c r="D107"/>
      <c r="E107"/>
    </row>
    <row r="108" spans="3:5" x14ac:dyDescent="0.25">
      <c r="C108"/>
      <c r="D108"/>
      <c r="E108"/>
    </row>
    <row r="109" spans="3:5" x14ac:dyDescent="0.25">
      <c r="C109"/>
      <c r="D109"/>
      <c r="E109"/>
    </row>
    <row r="110" spans="3:5" x14ac:dyDescent="0.25">
      <c r="C110"/>
      <c r="D110"/>
      <c r="E110"/>
    </row>
    <row r="111" spans="3:5" x14ac:dyDescent="0.25">
      <c r="C111"/>
      <c r="D111"/>
      <c r="E111"/>
    </row>
    <row r="112" spans="3:5" x14ac:dyDescent="0.25">
      <c r="C112"/>
      <c r="D112"/>
      <c r="E112"/>
    </row>
    <row r="113" spans="3:5" x14ac:dyDescent="0.25">
      <c r="C113"/>
      <c r="D113"/>
      <c r="E113"/>
    </row>
    <row r="114" spans="3:5" x14ac:dyDescent="0.25">
      <c r="C114"/>
      <c r="D114"/>
      <c r="E114"/>
    </row>
    <row r="115" spans="3:5" x14ac:dyDescent="0.25">
      <c r="C115"/>
      <c r="D115"/>
      <c r="E115"/>
    </row>
    <row r="116" spans="3:5" x14ac:dyDescent="0.25">
      <c r="C116"/>
      <c r="D116"/>
      <c r="E116"/>
    </row>
    <row r="117" spans="3:5" x14ac:dyDescent="0.25">
      <c r="C117"/>
      <c r="D117"/>
      <c r="E117"/>
    </row>
    <row r="118" spans="3:5" x14ac:dyDescent="0.25">
      <c r="C118"/>
      <c r="D118"/>
      <c r="E118"/>
    </row>
    <row r="119" spans="3:5" x14ac:dyDescent="0.25">
      <c r="C119"/>
      <c r="D119"/>
      <c r="E119"/>
    </row>
    <row r="120" spans="3:5" x14ac:dyDescent="0.25">
      <c r="C120"/>
      <c r="D120"/>
      <c r="E120"/>
    </row>
    <row r="121" spans="3:5" x14ac:dyDescent="0.25">
      <c r="C121"/>
      <c r="D121"/>
      <c r="E121"/>
    </row>
    <row r="122" spans="3:5" x14ac:dyDescent="0.25">
      <c r="C122"/>
      <c r="D122"/>
      <c r="E122"/>
    </row>
    <row r="123" spans="3:5" x14ac:dyDescent="0.25">
      <c r="C123"/>
      <c r="D123"/>
      <c r="E123"/>
    </row>
    <row r="124" spans="3:5" x14ac:dyDescent="0.25">
      <c r="C124"/>
      <c r="D124"/>
      <c r="E124"/>
    </row>
    <row r="125" spans="3:5" x14ac:dyDescent="0.25">
      <c r="C125"/>
      <c r="D125"/>
      <c r="E125"/>
    </row>
    <row r="126" spans="3:5" x14ac:dyDescent="0.25">
      <c r="C126"/>
      <c r="D126"/>
      <c r="E126"/>
    </row>
    <row r="127" spans="3:5" x14ac:dyDescent="0.25">
      <c r="C127"/>
      <c r="D127"/>
      <c r="E127"/>
    </row>
    <row r="128" spans="3:5" x14ac:dyDescent="0.25">
      <c r="C128"/>
      <c r="D128"/>
      <c r="E128"/>
    </row>
    <row r="129" spans="3:5" x14ac:dyDescent="0.25">
      <c r="C129"/>
      <c r="D129"/>
      <c r="E129"/>
    </row>
    <row r="130" spans="3:5" x14ac:dyDescent="0.25">
      <c r="C130"/>
      <c r="D130"/>
      <c r="E130"/>
    </row>
    <row r="131" spans="3:5" x14ac:dyDescent="0.25">
      <c r="C131"/>
      <c r="D131"/>
      <c r="E131"/>
    </row>
    <row r="132" spans="3:5" x14ac:dyDescent="0.25">
      <c r="C132"/>
      <c r="D132"/>
      <c r="E132"/>
    </row>
    <row r="133" spans="3:5" x14ac:dyDescent="0.25">
      <c r="C133"/>
      <c r="D133"/>
      <c r="E133"/>
    </row>
    <row r="134" spans="3:5" x14ac:dyDescent="0.25">
      <c r="C134"/>
      <c r="D134"/>
      <c r="E134"/>
    </row>
    <row r="135" spans="3:5" x14ac:dyDescent="0.25">
      <c r="C135"/>
      <c r="D135"/>
      <c r="E135"/>
    </row>
    <row r="136" spans="3:5" x14ac:dyDescent="0.25">
      <c r="C136"/>
      <c r="D136"/>
      <c r="E136"/>
    </row>
    <row r="137" spans="3:5" x14ac:dyDescent="0.25">
      <c r="C137"/>
      <c r="D137"/>
      <c r="E137"/>
    </row>
    <row r="138" spans="3:5" x14ac:dyDescent="0.25">
      <c r="C138"/>
      <c r="D138"/>
      <c r="E138"/>
    </row>
    <row r="139" spans="3:5" x14ac:dyDescent="0.25">
      <c r="C139"/>
      <c r="D139"/>
      <c r="E139"/>
    </row>
    <row r="140" spans="3:5" x14ac:dyDescent="0.25">
      <c r="C140"/>
      <c r="D140"/>
      <c r="E140"/>
    </row>
    <row r="141" spans="3:5" x14ac:dyDescent="0.25">
      <c r="C141"/>
      <c r="D141"/>
      <c r="E141"/>
    </row>
    <row r="142" spans="3:5" x14ac:dyDescent="0.25">
      <c r="C142"/>
      <c r="D142"/>
      <c r="E142"/>
    </row>
    <row r="143" spans="3:5" x14ac:dyDescent="0.25">
      <c r="C143"/>
      <c r="D143"/>
      <c r="E143"/>
    </row>
    <row r="144" spans="3:5" x14ac:dyDescent="0.25">
      <c r="C144"/>
      <c r="D144"/>
      <c r="E144"/>
    </row>
    <row r="145" spans="3:5" x14ac:dyDescent="0.25">
      <c r="C145"/>
      <c r="D145"/>
      <c r="E145"/>
    </row>
    <row r="146" spans="3:5" x14ac:dyDescent="0.25">
      <c r="C146"/>
      <c r="D146"/>
      <c r="E146"/>
    </row>
    <row r="147" spans="3:5" x14ac:dyDescent="0.25">
      <c r="C147"/>
      <c r="D147"/>
      <c r="E147"/>
    </row>
    <row r="148" spans="3:5" x14ac:dyDescent="0.25">
      <c r="C148"/>
      <c r="D148"/>
      <c r="E148"/>
    </row>
    <row r="149" spans="3:5" x14ac:dyDescent="0.25">
      <c r="C149"/>
      <c r="D149"/>
      <c r="E149"/>
    </row>
    <row r="150" spans="3:5" x14ac:dyDescent="0.25">
      <c r="C150"/>
      <c r="D150"/>
      <c r="E150"/>
    </row>
    <row r="151" spans="3:5" x14ac:dyDescent="0.25">
      <c r="C151"/>
      <c r="D151"/>
      <c r="E151"/>
    </row>
    <row r="152" spans="3:5" x14ac:dyDescent="0.25">
      <c r="C152"/>
      <c r="D152"/>
      <c r="E152"/>
    </row>
    <row r="153" spans="3:5" x14ac:dyDescent="0.25">
      <c r="C153"/>
      <c r="D153"/>
      <c r="E153"/>
    </row>
    <row r="154" spans="3:5" x14ac:dyDescent="0.25">
      <c r="C154"/>
      <c r="D154"/>
      <c r="E154"/>
    </row>
    <row r="155" spans="3:5" x14ac:dyDescent="0.25">
      <c r="C155"/>
      <c r="D155"/>
      <c r="E155"/>
    </row>
    <row r="156" spans="3:5" x14ac:dyDescent="0.25">
      <c r="C156"/>
      <c r="D156"/>
      <c r="E156"/>
    </row>
    <row r="157" spans="3:5" x14ac:dyDescent="0.25">
      <c r="C157"/>
      <c r="D157"/>
      <c r="E157"/>
    </row>
    <row r="158" spans="3:5" x14ac:dyDescent="0.25">
      <c r="C158"/>
      <c r="D158"/>
      <c r="E158"/>
    </row>
    <row r="159" spans="3:5" x14ac:dyDescent="0.25">
      <c r="C159"/>
      <c r="D159"/>
      <c r="E159"/>
    </row>
    <row r="160" spans="3:5" x14ac:dyDescent="0.25">
      <c r="C160"/>
      <c r="D160"/>
      <c r="E160"/>
    </row>
    <row r="161" spans="3:5" x14ac:dyDescent="0.25">
      <c r="C161"/>
      <c r="D161"/>
      <c r="E161"/>
    </row>
    <row r="162" spans="3:5" x14ac:dyDescent="0.25">
      <c r="C162"/>
      <c r="D162"/>
      <c r="E162"/>
    </row>
    <row r="163" spans="3:5" x14ac:dyDescent="0.25">
      <c r="C163"/>
      <c r="D163"/>
      <c r="E163"/>
    </row>
    <row r="164" spans="3:5" x14ac:dyDescent="0.25">
      <c r="C164"/>
      <c r="D164"/>
      <c r="E164"/>
    </row>
    <row r="165" spans="3:5" x14ac:dyDescent="0.25">
      <c r="C165"/>
      <c r="D165"/>
      <c r="E165"/>
    </row>
    <row r="166" spans="3:5" x14ac:dyDescent="0.25">
      <c r="C166"/>
      <c r="D166"/>
      <c r="E166"/>
    </row>
    <row r="167" spans="3:5" x14ac:dyDescent="0.25">
      <c r="C167"/>
      <c r="D167"/>
      <c r="E167"/>
    </row>
    <row r="168" spans="3:5" x14ac:dyDescent="0.25">
      <c r="C168"/>
      <c r="D168"/>
      <c r="E168"/>
    </row>
    <row r="169" spans="3:5" x14ac:dyDescent="0.25">
      <c r="C169"/>
      <c r="D169"/>
      <c r="E169"/>
    </row>
    <row r="170" spans="3:5" x14ac:dyDescent="0.25">
      <c r="C170"/>
      <c r="D170"/>
      <c r="E170"/>
    </row>
    <row r="171" spans="3:5" x14ac:dyDescent="0.25">
      <c r="C171"/>
      <c r="D171"/>
      <c r="E171"/>
    </row>
    <row r="172" spans="3:5" x14ac:dyDescent="0.25">
      <c r="C172"/>
      <c r="D172"/>
      <c r="E172"/>
    </row>
    <row r="173" spans="3:5" x14ac:dyDescent="0.25">
      <c r="C173"/>
      <c r="D173"/>
      <c r="E173"/>
    </row>
    <row r="174" spans="3:5" x14ac:dyDescent="0.25">
      <c r="C174"/>
      <c r="D174"/>
      <c r="E174"/>
    </row>
    <row r="175" spans="3:5" x14ac:dyDescent="0.25">
      <c r="C175"/>
      <c r="D175"/>
      <c r="E175"/>
    </row>
    <row r="176" spans="3:5" x14ac:dyDescent="0.25">
      <c r="C176"/>
      <c r="D176"/>
      <c r="E176"/>
    </row>
    <row r="177" spans="3:5" x14ac:dyDescent="0.25">
      <c r="C177"/>
      <c r="D177"/>
      <c r="E177"/>
    </row>
    <row r="178" spans="3:5" x14ac:dyDescent="0.25">
      <c r="C178"/>
      <c r="D178"/>
      <c r="E178"/>
    </row>
    <row r="179" spans="3:5" x14ac:dyDescent="0.25">
      <c r="C179"/>
      <c r="D179"/>
      <c r="E179"/>
    </row>
    <row r="180" spans="3:5" x14ac:dyDescent="0.25">
      <c r="C180"/>
      <c r="D180"/>
      <c r="E180"/>
    </row>
    <row r="181" spans="3:5" x14ac:dyDescent="0.25">
      <c r="C181"/>
      <c r="D181"/>
      <c r="E181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>
      <pane ySplit="1" topLeftCell="A173" activePane="bottomLeft" state="frozen"/>
      <selection pane="bottomLeft" activeCell="C243" sqref="C243"/>
    </sheetView>
  </sheetViews>
  <sheetFormatPr baseColWidth="10" defaultRowHeight="15" x14ac:dyDescent="0.25"/>
  <cols>
    <col min="1" max="1" width="15.5703125" bestFit="1" customWidth="1"/>
    <col min="2" max="2" width="18.140625" bestFit="1" customWidth="1"/>
    <col min="3" max="3" width="94.5703125" bestFit="1" customWidth="1"/>
    <col min="4" max="4" width="15.28515625" bestFit="1" customWidth="1"/>
    <col min="5" max="5" width="13.85546875" bestFit="1" customWidth="1"/>
    <col min="6" max="6" width="13.140625" bestFit="1" customWidth="1"/>
    <col min="7" max="7" width="16.7109375" bestFit="1" customWidth="1"/>
  </cols>
  <sheetData>
    <row r="1" spans="1:7" s="19" customFormat="1" ht="25.5" x14ac:dyDescent="0.25">
      <c r="A1" s="16" t="s">
        <v>31</v>
      </c>
      <c r="B1" s="16" t="s">
        <v>32</v>
      </c>
      <c r="C1" s="16" t="s">
        <v>33</v>
      </c>
      <c r="D1" s="16" t="s">
        <v>87</v>
      </c>
      <c r="E1" s="16" t="s">
        <v>34</v>
      </c>
      <c r="F1" s="17" t="s">
        <v>35</v>
      </c>
      <c r="G1" s="18" t="s">
        <v>22</v>
      </c>
    </row>
    <row r="2" spans="1:7" x14ac:dyDescent="0.25">
      <c r="A2" t="s">
        <v>36</v>
      </c>
      <c r="B2" t="s">
        <v>37</v>
      </c>
      <c r="C2" s="2" t="s">
        <v>38</v>
      </c>
      <c r="D2" s="12" t="s">
        <v>39</v>
      </c>
      <c r="E2" t="s">
        <v>40</v>
      </c>
      <c r="F2" s="4">
        <v>357000</v>
      </c>
      <c r="G2" s="1" t="s">
        <v>14</v>
      </c>
    </row>
    <row r="3" spans="1:7" x14ac:dyDescent="0.25">
      <c r="A3" t="s">
        <v>41</v>
      </c>
      <c r="B3" t="s">
        <v>42</v>
      </c>
      <c r="C3" s="1" t="s">
        <v>43</v>
      </c>
      <c r="D3" s="12" t="s">
        <v>39</v>
      </c>
      <c r="E3" t="s">
        <v>40</v>
      </c>
      <c r="F3" s="4">
        <v>2369304.2799999998</v>
      </c>
      <c r="G3" s="1" t="s">
        <v>14</v>
      </c>
    </row>
    <row r="4" spans="1:7" x14ac:dyDescent="0.25">
      <c r="A4" t="s">
        <v>41</v>
      </c>
      <c r="B4" t="s">
        <v>44</v>
      </c>
      <c r="C4" s="1" t="s">
        <v>43</v>
      </c>
      <c r="D4" s="12" t="s">
        <v>39</v>
      </c>
      <c r="E4" t="s">
        <v>40</v>
      </c>
      <c r="F4" s="4">
        <v>1666000</v>
      </c>
      <c r="G4" s="1" t="s">
        <v>14</v>
      </c>
    </row>
    <row r="5" spans="1:7" x14ac:dyDescent="0.25">
      <c r="A5" t="s">
        <v>41</v>
      </c>
      <c r="B5" t="s">
        <v>45</v>
      </c>
      <c r="C5" s="5" t="s">
        <v>15</v>
      </c>
      <c r="D5" s="12" t="s">
        <v>39</v>
      </c>
      <c r="E5" t="s">
        <v>40</v>
      </c>
      <c r="F5" s="4">
        <v>44625</v>
      </c>
      <c r="G5" s="1" t="s">
        <v>12</v>
      </c>
    </row>
    <row r="6" spans="1:7" x14ac:dyDescent="0.25">
      <c r="A6" t="s">
        <v>41</v>
      </c>
      <c r="B6" t="s">
        <v>46</v>
      </c>
      <c r="C6" s="5" t="s">
        <v>16</v>
      </c>
      <c r="D6" s="12" t="s">
        <v>39</v>
      </c>
      <c r="E6" t="s">
        <v>40</v>
      </c>
      <c r="F6" s="6">
        <v>65345</v>
      </c>
      <c r="G6" s="1" t="s">
        <v>12</v>
      </c>
    </row>
    <row r="7" spans="1:7" x14ac:dyDescent="0.25">
      <c r="A7" t="s">
        <v>36</v>
      </c>
      <c r="B7" t="s">
        <v>37</v>
      </c>
      <c r="C7" s="5" t="s">
        <v>47</v>
      </c>
      <c r="D7" s="12" t="s">
        <v>39</v>
      </c>
      <c r="E7" t="s">
        <v>40</v>
      </c>
      <c r="F7" s="6">
        <v>357000</v>
      </c>
      <c r="G7" s="1" t="s">
        <v>14</v>
      </c>
    </row>
    <row r="8" spans="1:7" x14ac:dyDescent="0.25">
      <c r="A8" t="s">
        <v>36</v>
      </c>
      <c r="B8" t="s">
        <v>37</v>
      </c>
      <c r="C8" s="5" t="s">
        <v>48</v>
      </c>
      <c r="D8" s="12" t="s">
        <v>39</v>
      </c>
      <c r="E8" t="s">
        <v>40</v>
      </c>
      <c r="F8" s="6">
        <v>357000</v>
      </c>
      <c r="G8" s="1" t="s">
        <v>0</v>
      </c>
    </row>
    <row r="9" spans="1:7" x14ac:dyDescent="0.25">
      <c r="A9" t="s">
        <v>41</v>
      </c>
      <c r="B9" t="s">
        <v>49</v>
      </c>
      <c r="C9" s="5" t="s">
        <v>50</v>
      </c>
      <c r="D9" s="12" t="s">
        <v>39</v>
      </c>
      <c r="E9" t="s">
        <v>40</v>
      </c>
      <c r="F9" s="6">
        <v>649854</v>
      </c>
      <c r="G9" s="1" t="s">
        <v>14</v>
      </c>
    </row>
    <row r="10" spans="1:7" x14ac:dyDescent="0.25">
      <c r="A10" t="s">
        <v>41</v>
      </c>
      <c r="B10" t="s">
        <v>49</v>
      </c>
      <c r="C10" s="5" t="s">
        <v>51</v>
      </c>
      <c r="E10" t="s">
        <v>40</v>
      </c>
      <c r="F10" s="6">
        <v>2906875</v>
      </c>
      <c r="G10" s="1" t="s">
        <v>14</v>
      </c>
    </row>
    <row r="11" spans="1:7" x14ac:dyDescent="0.25">
      <c r="A11" t="s">
        <v>41</v>
      </c>
      <c r="B11" t="s">
        <v>44</v>
      </c>
      <c r="C11" s="5" t="s">
        <v>17</v>
      </c>
      <c r="D11" s="12" t="s">
        <v>39</v>
      </c>
      <c r="E11" t="s">
        <v>40</v>
      </c>
      <c r="F11" s="6">
        <v>928200</v>
      </c>
      <c r="G11" s="1" t="s">
        <v>14</v>
      </c>
    </row>
    <row r="12" spans="1:7" x14ac:dyDescent="0.25">
      <c r="A12" t="s">
        <v>36</v>
      </c>
      <c r="B12" t="s">
        <v>37</v>
      </c>
      <c r="C12" s="5" t="s">
        <v>52</v>
      </c>
      <c r="D12" s="12" t="s">
        <v>39</v>
      </c>
      <c r="E12" t="s">
        <v>40</v>
      </c>
      <c r="F12" s="6">
        <v>357000</v>
      </c>
      <c r="G12" s="1" t="s">
        <v>14</v>
      </c>
    </row>
    <row r="13" spans="1:7" x14ac:dyDescent="0.25">
      <c r="A13" t="s">
        <v>36</v>
      </c>
      <c r="B13" t="s">
        <v>37</v>
      </c>
      <c r="C13" s="5" t="s">
        <v>53</v>
      </c>
      <c r="D13" s="12" t="s">
        <v>39</v>
      </c>
      <c r="E13" t="s">
        <v>40</v>
      </c>
      <c r="F13" s="6">
        <v>357000</v>
      </c>
      <c r="G13" s="1" t="s">
        <v>14</v>
      </c>
    </row>
    <row r="14" spans="1:7" x14ac:dyDescent="0.25">
      <c r="A14" t="s">
        <v>36</v>
      </c>
      <c r="B14" t="s">
        <v>37</v>
      </c>
      <c r="C14" s="5" t="s">
        <v>54</v>
      </c>
      <c r="D14" s="12" t="s">
        <v>39</v>
      </c>
      <c r="E14" t="s">
        <v>40</v>
      </c>
      <c r="F14" s="6">
        <v>357000</v>
      </c>
      <c r="G14" s="1" t="s">
        <v>14</v>
      </c>
    </row>
    <row r="15" spans="1:7" x14ac:dyDescent="0.25">
      <c r="A15" t="s">
        <v>36</v>
      </c>
      <c r="B15" t="s">
        <v>37</v>
      </c>
      <c r="C15" s="5" t="s">
        <v>55</v>
      </c>
      <c r="D15" s="12" t="s">
        <v>39</v>
      </c>
      <c r="E15" t="s">
        <v>40</v>
      </c>
      <c r="F15" s="6">
        <v>357000</v>
      </c>
      <c r="G15" s="1" t="s">
        <v>14</v>
      </c>
    </row>
    <row r="16" spans="1:7" x14ac:dyDescent="0.25">
      <c r="A16" t="s">
        <v>36</v>
      </c>
      <c r="B16" t="s">
        <v>37</v>
      </c>
      <c r="C16" s="5" t="s">
        <v>56</v>
      </c>
      <c r="D16" s="12" t="s">
        <v>57</v>
      </c>
      <c r="E16" t="s">
        <v>40</v>
      </c>
      <c r="F16" s="6">
        <v>357000</v>
      </c>
      <c r="G16" s="1" t="s">
        <v>14</v>
      </c>
    </row>
    <row r="17" spans="1:7" x14ac:dyDescent="0.25">
      <c r="A17" t="s">
        <v>36</v>
      </c>
      <c r="B17" t="s">
        <v>37</v>
      </c>
      <c r="C17" s="5" t="s">
        <v>58</v>
      </c>
      <c r="D17" s="12" t="s">
        <v>39</v>
      </c>
      <c r="E17" t="s">
        <v>40</v>
      </c>
      <c r="F17" s="6">
        <v>357000</v>
      </c>
      <c r="G17" s="1" t="s">
        <v>5</v>
      </c>
    </row>
    <row r="18" spans="1:7" x14ac:dyDescent="0.25">
      <c r="A18" t="s">
        <v>36</v>
      </c>
      <c r="B18" t="s">
        <v>37</v>
      </c>
      <c r="C18" s="5" t="s">
        <v>59</v>
      </c>
      <c r="D18" s="12" t="s">
        <v>39</v>
      </c>
      <c r="E18" t="s">
        <v>40</v>
      </c>
      <c r="F18" s="6">
        <v>357000</v>
      </c>
      <c r="G18" s="1" t="s">
        <v>14</v>
      </c>
    </row>
    <row r="19" spans="1:7" x14ac:dyDescent="0.25">
      <c r="A19" t="s">
        <v>36</v>
      </c>
      <c r="B19" t="s">
        <v>37</v>
      </c>
      <c r="C19" s="5" t="s">
        <v>60</v>
      </c>
      <c r="D19" s="12" t="s">
        <v>57</v>
      </c>
      <c r="E19" t="s">
        <v>40</v>
      </c>
      <c r="F19" s="6">
        <v>357000</v>
      </c>
      <c r="G19" s="1" t="s">
        <v>0</v>
      </c>
    </row>
    <row r="20" spans="1:7" x14ac:dyDescent="0.25">
      <c r="A20" t="s">
        <v>36</v>
      </c>
      <c r="B20" t="s">
        <v>37</v>
      </c>
      <c r="C20" s="5" t="s">
        <v>61</v>
      </c>
      <c r="D20" s="12" t="s">
        <v>57</v>
      </c>
      <c r="E20" t="s">
        <v>40</v>
      </c>
      <c r="F20" s="6">
        <v>357000</v>
      </c>
      <c r="G20" s="1" t="s">
        <v>7</v>
      </c>
    </row>
    <row r="21" spans="1:7" x14ac:dyDescent="0.25">
      <c r="A21" t="s">
        <v>41</v>
      </c>
      <c r="B21" t="s">
        <v>62</v>
      </c>
      <c r="C21" s="5" t="s">
        <v>63</v>
      </c>
      <c r="D21" s="12" t="s">
        <v>57</v>
      </c>
      <c r="E21" t="s">
        <v>40</v>
      </c>
      <c r="F21" s="6">
        <v>288235</v>
      </c>
      <c r="G21" s="1" t="s">
        <v>1</v>
      </c>
    </row>
    <row r="22" spans="1:7" x14ac:dyDescent="0.25">
      <c r="A22" t="s">
        <v>41</v>
      </c>
      <c r="B22" t="s">
        <v>64</v>
      </c>
      <c r="C22" s="5" t="s">
        <v>63</v>
      </c>
      <c r="D22" s="12" t="s">
        <v>57</v>
      </c>
      <c r="E22" t="s">
        <v>40</v>
      </c>
      <c r="F22" s="6">
        <v>300568</v>
      </c>
      <c r="G22" s="1" t="s">
        <v>4</v>
      </c>
    </row>
    <row r="23" spans="1:7" x14ac:dyDescent="0.25">
      <c r="A23" t="s">
        <v>41</v>
      </c>
      <c r="B23" t="s">
        <v>65</v>
      </c>
      <c r="C23" s="5" t="s">
        <v>63</v>
      </c>
      <c r="D23" s="12" t="s">
        <v>57</v>
      </c>
      <c r="E23" t="s">
        <v>40</v>
      </c>
      <c r="F23" s="6">
        <v>484163</v>
      </c>
      <c r="G23" s="1" t="s">
        <v>6</v>
      </c>
    </row>
    <row r="24" spans="1:7" x14ac:dyDescent="0.25">
      <c r="A24" t="s">
        <v>41</v>
      </c>
      <c r="B24" t="s">
        <v>46</v>
      </c>
      <c r="C24" s="5" t="s">
        <v>63</v>
      </c>
      <c r="D24" s="12" t="s">
        <v>57</v>
      </c>
      <c r="E24" t="s">
        <v>40</v>
      </c>
      <c r="F24" s="6">
        <v>73920</v>
      </c>
      <c r="G24" s="1" t="s">
        <v>12</v>
      </c>
    </row>
    <row r="25" spans="1:7" x14ac:dyDescent="0.25">
      <c r="A25" t="s">
        <v>41</v>
      </c>
      <c r="B25" t="s">
        <v>66</v>
      </c>
      <c r="C25" s="5" t="s">
        <v>63</v>
      </c>
      <c r="D25" s="12" t="s">
        <v>57</v>
      </c>
      <c r="E25" t="s">
        <v>40</v>
      </c>
      <c r="F25" s="6">
        <v>476000</v>
      </c>
      <c r="G25" s="1" t="s">
        <v>14</v>
      </c>
    </row>
    <row r="26" spans="1:7" x14ac:dyDescent="0.25">
      <c r="A26" t="s">
        <v>41</v>
      </c>
      <c r="B26" t="s">
        <v>67</v>
      </c>
      <c r="C26" s="5" t="s">
        <v>63</v>
      </c>
      <c r="D26" s="12" t="s">
        <v>57</v>
      </c>
      <c r="E26" t="s">
        <v>40</v>
      </c>
      <c r="F26" s="6">
        <v>899723.29999999993</v>
      </c>
      <c r="G26" s="1" t="s">
        <v>5</v>
      </c>
    </row>
    <row r="27" spans="1:7" x14ac:dyDescent="0.25">
      <c r="A27" t="s">
        <v>41</v>
      </c>
      <c r="B27" t="s">
        <v>68</v>
      </c>
      <c r="C27" s="5" t="s">
        <v>63</v>
      </c>
      <c r="D27" s="12" t="s">
        <v>57</v>
      </c>
      <c r="E27" t="s">
        <v>40</v>
      </c>
      <c r="F27" s="6">
        <f>1465772.98/3</f>
        <v>488590.99333333335</v>
      </c>
      <c r="G27" s="1" t="s">
        <v>0</v>
      </c>
    </row>
    <row r="28" spans="1:7" x14ac:dyDescent="0.25">
      <c r="A28" t="s">
        <v>41</v>
      </c>
      <c r="B28" t="s">
        <v>69</v>
      </c>
      <c r="C28" s="5" t="s">
        <v>63</v>
      </c>
      <c r="D28" s="12" t="s">
        <v>57</v>
      </c>
      <c r="E28" t="s">
        <v>40</v>
      </c>
      <c r="F28" s="6">
        <f t="shared" ref="F28:F29" si="0">1465772.98/3</f>
        <v>488590.99333333335</v>
      </c>
      <c r="G28" s="20" t="s">
        <v>1</v>
      </c>
    </row>
    <row r="29" spans="1:7" x14ac:dyDescent="0.25">
      <c r="A29" t="s">
        <v>41</v>
      </c>
      <c r="B29" t="s">
        <v>70</v>
      </c>
      <c r="C29" s="5" t="s">
        <v>63</v>
      </c>
      <c r="D29" s="12" t="s">
        <v>57</v>
      </c>
      <c r="E29" t="s">
        <v>40</v>
      </c>
      <c r="F29" s="6">
        <f t="shared" si="0"/>
        <v>488590.99333333335</v>
      </c>
      <c r="G29" s="20" t="s">
        <v>3</v>
      </c>
    </row>
    <row r="30" spans="1:7" x14ac:dyDescent="0.25">
      <c r="A30" t="s">
        <v>41</v>
      </c>
      <c r="B30" t="s">
        <v>71</v>
      </c>
      <c r="C30" s="5" t="s">
        <v>63</v>
      </c>
      <c r="D30" s="12" t="s">
        <v>57</v>
      </c>
      <c r="E30" t="s">
        <v>40</v>
      </c>
      <c r="F30" s="6">
        <f>2828187.32/5</f>
        <v>565637.46399999992</v>
      </c>
      <c r="G30" t="s">
        <v>7</v>
      </c>
    </row>
    <row r="31" spans="1:7" x14ac:dyDescent="0.25">
      <c r="A31" t="s">
        <v>41</v>
      </c>
      <c r="B31" t="s">
        <v>72</v>
      </c>
      <c r="C31" s="5" t="s">
        <v>63</v>
      </c>
      <c r="D31" s="12" t="s">
        <v>57</v>
      </c>
      <c r="E31" t="s">
        <v>40</v>
      </c>
      <c r="F31" s="6">
        <f t="shared" ref="F31:F34" si="1">2828187.32/5</f>
        <v>565637.46399999992</v>
      </c>
      <c r="G31" s="20" t="s">
        <v>9</v>
      </c>
    </row>
    <row r="32" spans="1:7" x14ac:dyDescent="0.25">
      <c r="A32" t="s">
        <v>41</v>
      </c>
      <c r="B32" t="s">
        <v>73</v>
      </c>
      <c r="C32" s="5" t="s">
        <v>63</v>
      </c>
      <c r="D32" s="12" t="s">
        <v>57</v>
      </c>
      <c r="E32" t="s">
        <v>40</v>
      </c>
      <c r="F32" s="6">
        <f t="shared" si="1"/>
        <v>565637.46399999992</v>
      </c>
      <c r="G32" s="20" t="s">
        <v>10</v>
      </c>
    </row>
    <row r="33" spans="1:7" x14ac:dyDescent="0.25">
      <c r="A33" t="s">
        <v>41</v>
      </c>
      <c r="B33" t="s">
        <v>45</v>
      </c>
      <c r="C33" s="5" t="s">
        <v>63</v>
      </c>
      <c r="D33" s="12" t="s">
        <v>57</v>
      </c>
      <c r="E33" t="s">
        <v>40</v>
      </c>
      <c r="F33" s="6">
        <f t="shared" si="1"/>
        <v>565637.46399999992</v>
      </c>
      <c r="G33" s="20" t="s">
        <v>12</v>
      </c>
    </row>
    <row r="34" spans="1:7" x14ac:dyDescent="0.25">
      <c r="A34" t="s">
        <v>41</v>
      </c>
      <c r="B34" t="s">
        <v>74</v>
      </c>
      <c r="C34" s="5" t="s">
        <v>63</v>
      </c>
      <c r="D34" s="12" t="s">
        <v>57</v>
      </c>
      <c r="E34" t="s">
        <v>40</v>
      </c>
      <c r="F34" s="6">
        <f t="shared" si="1"/>
        <v>565637.46399999992</v>
      </c>
      <c r="G34" s="12" t="s">
        <v>13</v>
      </c>
    </row>
    <row r="35" spans="1:7" x14ac:dyDescent="0.25">
      <c r="A35" t="s">
        <v>36</v>
      </c>
      <c r="B35" t="s">
        <v>37</v>
      </c>
      <c r="C35" s="5" t="s">
        <v>75</v>
      </c>
      <c r="D35" s="12" t="s">
        <v>57</v>
      </c>
      <c r="E35" t="s">
        <v>40</v>
      </c>
      <c r="F35" s="6">
        <v>357000</v>
      </c>
      <c r="G35" s="1" t="s">
        <v>0</v>
      </c>
    </row>
    <row r="36" spans="1:7" x14ac:dyDescent="0.25">
      <c r="A36" t="s">
        <v>36</v>
      </c>
      <c r="B36" t="s">
        <v>37</v>
      </c>
      <c r="C36" s="5" t="s">
        <v>76</v>
      </c>
      <c r="D36" s="12" t="s">
        <v>57</v>
      </c>
      <c r="E36" t="s">
        <v>40</v>
      </c>
      <c r="F36" s="6">
        <v>357000</v>
      </c>
      <c r="G36" s="1" t="s">
        <v>14</v>
      </c>
    </row>
    <row r="37" spans="1:7" x14ac:dyDescent="0.25">
      <c r="A37" t="s">
        <v>36</v>
      </c>
      <c r="B37" t="s">
        <v>37</v>
      </c>
      <c r="C37" s="5" t="s">
        <v>77</v>
      </c>
      <c r="D37" s="12" t="s">
        <v>57</v>
      </c>
      <c r="E37" t="s">
        <v>40</v>
      </c>
      <c r="F37" s="6">
        <v>357000</v>
      </c>
      <c r="G37" s="1" t="s">
        <v>14</v>
      </c>
    </row>
    <row r="38" spans="1:7" x14ac:dyDescent="0.25">
      <c r="A38" t="s">
        <v>41</v>
      </c>
      <c r="B38" t="s">
        <v>46</v>
      </c>
      <c r="C38" s="5" t="s">
        <v>78</v>
      </c>
      <c r="D38" s="12" t="s">
        <v>79</v>
      </c>
      <c r="E38" t="s">
        <v>40</v>
      </c>
      <c r="F38" s="6">
        <v>169932</v>
      </c>
      <c r="G38" s="1" t="s">
        <v>12</v>
      </c>
    </row>
    <row r="39" spans="1:7" x14ac:dyDescent="0.25">
      <c r="A39" t="s">
        <v>41</v>
      </c>
      <c r="B39" t="s">
        <v>49</v>
      </c>
      <c r="C39" s="5" t="s">
        <v>80</v>
      </c>
      <c r="D39" s="12" t="s">
        <v>39</v>
      </c>
      <c r="E39" t="s">
        <v>40</v>
      </c>
      <c r="F39" s="6">
        <v>87346</v>
      </c>
      <c r="G39" s="1" t="s">
        <v>14</v>
      </c>
    </row>
    <row r="40" spans="1:7" x14ac:dyDescent="0.25">
      <c r="A40" t="s">
        <v>41</v>
      </c>
      <c r="B40" t="s">
        <v>49</v>
      </c>
      <c r="C40" s="5" t="s">
        <v>81</v>
      </c>
      <c r="E40" t="s">
        <v>40</v>
      </c>
      <c r="F40" s="6">
        <v>715028</v>
      </c>
      <c r="G40" s="1" t="s">
        <v>14</v>
      </c>
    </row>
    <row r="41" spans="1:7" x14ac:dyDescent="0.25">
      <c r="A41" t="s">
        <v>36</v>
      </c>
      <c r="B41" t="s">
        <v>37</v>
      </c>
      <c r="C41" s="5" t="s">
        <v>82</v>
      </c>
      <c r="D41" s="12" t="s">
        <v>57</v>
      </c>
      <c r="E41" t="s">
        <v>40</v>
      </c>
      <c r="F41" s="6">
        <v>357000</v>
      </c>
      <c r="G41" s="1" t="s">
        <v>10</v>
      </c>
    </row>
    <row r="42" spans="1:7" x14ac:dyDescent="0.25">
      <c r="A42" t="s">
        <v>36</v>
      </c>
      <c r="B42" t="s">
        <v>37</v>
      </c>
      <c r="C42" s="5" t="s">
        <v>83</v>
      </c>
      <c r="D42" s="12" t="s">
        <v>79</v>
      </c>
      <c r="E42" t="s">
        <v>40</v>
      </c>
      <c r="F42" s="6">
        <v>357000</v>
      </c>
      <c r="G42" s="1" t="s">
        <v>0</v>
      </c>
    </row>
    <row r="43" spans="1:7" x14ac:dyDescent="0.25">
      <c r="A43" t="s">
        <v>36</v>
      </c>
      <c r="B43" t="s">
        <v>37</v>
      </c>
      <c r="C43" s="5" t="s">
        <v>84</v>
      </c>
      <c r="D43" s="12" t="s">
        <v>79</v>
      </c>
      <c r="E43" t="s">
        <v>40</v>
      </c>
      <c r="F43" s="6">
        <v>357000</v>
      </c>
      <c r="G43" s="1" t="s">
        <v>14</v>
      </c>
    </row>
    <row r="44" spans="1:7" x14ac:dyDescent="0.25">
      <c r="A44" t="s">
        <v>36</v>
      </c>
      <c r="B44" t="s">
        <v>37</v>
      </c>
      <c r="C44" s="5" t="s">
        <v>85</v>
      </c>
      <c r="D44" s="12" t="s">
        <v>79</v>
      </c>
      <c r="E44" t="s">
        <v>40</v>
      </c>
      <c r="F44" s="6">
        <v>357000</v>
      </c>
      <c r="G44" s="1" t="s">
        <v>14</v>
      </c>
    </row>
    <row r="45" spans="1:7" x14ac:dyDescent="0.25">
      <c r="A45" t="s">
        <v>36</v>
      </c>
      <c r="B45" t="s">
        <v>37</v>
      </c>
      <c r="C45" s="5" t="s">
        <v>92</v>
      </c>
      <c r="D45" s="12" t="s">
        <v>89</v>
      </c>
      <c r="E45" t="s">
        <v>88</v>
      </c>
      <c r="F45" s="6">
        <v>357000</v>
      </c>
      <c r="G45" s="1" t="s">
        <v>1</v>
      </c>
    </row>
    <row r="46" spans="1:7" x14ac:dyDescent="0.25">
      <c r="A46" t="s">
        <v>36</v>
      </c>
      <c r="B46" t="s">
        <v>37</v>
      </c>
      <c r="C46" s="5" t="s">
        <v>93</v>
      </c>
      <c r="D46" s="12" t="s">
        <v>89</v>
      </c>
      <c r="E46" t="s">
        <v>88</v>
      </c>
      <c r="F46" s="6">
        <v>357000</v>
      </c>
      <c r="G46" s="1" t="s">
        <v>14</v>
      </c>
    </row>
    <row r="47" spans="1:7" x14ac:dyDescent="0.25">
      <c r="A47" t="s">
        <v>36</v>
      </c>
      <c r="B47" t="s">
        <v>37</v>
      </c>
      <c r="C47" s="5" t="s">
        <v>94</v>
      </c>
      <c r="D47" s="12" t="s">
        <v>89</v>
      </c>
      <c r="E47" t="s">
        <v>88</v>
      </c>
      <c r="F47" s="6">
        <v>357000</v>
      </c>
      <c r="G47" s="1" t="s">
        <v>11</v>
      </c>
    </row>
    <row r="48" spans="1:7" x14ac:dyDescent="0.25">
      <c r="A48" t="s">
        <v>36</v>
      </c>
      <c r="B48" t="s">
        <v>37</v>
      </c>
      <c r="C48" s="5" t="s">
        <v>95</v>
      </c>
      <c r="D48" s="12" t="s">
        <v>89</v>
      </c>
      <c r="E48" t="s">
        <v>88</v>
      </c>
      <c r="F48" s="6">
        <v>357000</v>
      </c>
      <c r="G48" s="1" t="s">
        <v>14</v>
      </c>
    </row>
    <row r="49" spans="1:7" x14ac:dyDescent="0.25">
      <c r="A49" t="s">
        <v>36</v>
      </c>
      <c r="B49" t="s">
        <v>37</v>
      </c>
      <c r="C49" s="5" t="s">
        <v>96</v>
      </c>
      <c r="D49" s="12" t="s">
        <v>89</v>
      </c>
      <c r="E49" t="s">
        <v>88</v>
      </c>
      <c r="F49" s="6">
        <v>357000</v>
      </c>
      <c r="G49" s="1" t="s">
        <v>14</v>
      </c>
    </row>
    <row r="50" spans="1:7" x14ac:dyDescent="0.25">
      <c r="A50" t="s">
        <v>36</v>
      </c>
      <c r="B50" t="s">
        <v>37</v>
      </c>
      <c r="C50" s="5" t="s">
        <v>97</v>
      </c>
      <c r="D50" s="12" t="s">
        <v>89</v>
      </c>
      <c r="E50" t="s">
        <v>88</v>
      </c>
      <c r="F50" s="6">
        <v>357000</v>
      </c>
      <c r="G50" s="1" t="s">
        <v>14</v>
      </c>
    </row>
    <row r="51" spans="1:7" x14ac:dyDescent="0.25">
      <c r="A51" t="s">
        <v>36</v>
      </c>
      <c r="B51" t="s">
        <v>37</v>
      </c>
      <c r="C51" s="5" t="s">
        <v>98</v>
      </c>
      <c r="D51" s="12" t="s">
        <v>89</v>
      </c>
      <c r="E51" t="s">
        <v>88</v>
      </c>
      <c r="F51" s="6">
        <v>357000</v>
      </c>
      <c r="G51" s="1" t="s">
        <v>11</v>
      </c>
    </row>
    <row r="52" spans="1:7" x14ac:dyDescent="0.25">
      <c r="A52" t="s">
        <v>41</v>
      </c>
      <c r="B52" t="s">
        <v>86</v>
      </c>
      <c r="C52" s="5" t="s">
        <v>99</v>
      </c>
      <c r="D52" s="12" t="s">
        <v>89</v>
      </c>
      <c r="E52" t="s">
        <v>88</v>
      </c>
      <c r="F52" s="6">
        <v>257592</v>
      </c>
      <c r="G52" s="1" t="s">
        <v>8</v>
      </c>
    </row>
    <row r="53" spans="1:7" x14ac:dyDescent="0.25">
      <c r="A53" t="s">
        <v>41</v>
      </c>
      <c r="B53" t="s">
        <v>42</v>
      </c>
      <c r="C53" s="5" t="s">
        <v>100</v>
      </c>
      <c r="D53" s="12" t="s">
        <v>89</v>
      </c>
      <c r="E53" t="s">
        <v>88</v>
      </c>
      <c r="F53" s="6">
        <v>522990.72</v>
      </c>
      <c r="G53" s="1" t="s">
        <v>14</v>
      </c>
    </row>
    <row r="54" spans="1:7" x14ac:dyDescent="0.25">
      <c r="A54" t="s">
        <v>36</v>
      </c>
      <c r="B54" t="s">
        <v>37</v>
      </c>
      <c r="C54" s="5" t="s">
        <v>101</v>
      </c>
      <c r="D54" s="12" t="s">
        <v>89</v>
      </c>
      <c r="E54" t="s">
        <v>88</v>
      </c>
      <c r="F54" s="6">
        <v>357000</v>
      </c>
      <c r="G54" s="1" t="s">
        <v>14</v>
      </c>
    </row>
    <row r="55" spans="1:7" x14ac:dyDescent="0.25">
      <c r="A55" t="s">
        <v>36</v>
      </c>
      <c r="B55" t="s">
        <v>37</v>
      </c>
      <c r="C55" s="13" t="s">
        <v>102</v>
      </c>
      <c r="D55" s="12" t="s">
        <v>89</v>
      </c>
      <c r="E55" t="s">
        <v>88</v>
      </c>
      <c r="F55" s="15">
        <v>357000</v>
      </c>
      <c r="G55" s="14" t="s">
        <v>14</v>
      </c>
    </row>
    <row r="56" spans="1:7" x14ac:dyDescent="0.25">
      <c r="A56" t="s">
        <v>36</v>
      </c>
      <c r="B56" t="s">
        <v>37</v>
      </c>
      <c r="C56" s="5" t="s">
        <v>103</v>
      </c>
      <c r="D56" s="12" t="s">
        <v>89</v>
      </c>
      <c r="E56" t="s">
        <v>88</v>
      </c>
      <c r="F56" s="6">
        <v>357000</v>
      </c>
      <c r="G56" s="1" t="s">
        <v>14</v>
      </c>
    </row>
    <row r="57" spans="1:7" x14ac:dyDescent="0.25">
      <c r="A57" t="s">
        <v>36</v>
      </c>
      <c r="B57" t="s">
        <v>37</v>
      </c>
      <c r="C57" s="13" t="s">
        <v>104</v>
      </c>
      <c r="D57" s="12" t="s">
        <v>39</v>
      </c>
      <c r="E57" t="s">
        <v>40</v>
      </c>
      <c r="F57" s="15">
        <v>357000</v>
      </c>
      <c r="G57" s="14" t="s">
        <v>14</v>
      </c>
    </row>
    <row r="58" spans="1:7" x14ac:dyDescent="0.25">
      <c r="A58" t="s">
        <v>36</v>
      </c>
      <c r="B58" t="s">
        <v>37</v>
      </c>
      <c r="C58" s="5" t="s">
        <v>105</v>
      </c>
      <c r="D58" s="12" t="s">
        <v>90</v>
      </c>
      <c r="E58" t="s">
        <v>88</v>
      </c>
      <c r="F58" s="6">
        <v>357000</v>
      </c>
      <c r="G58" s="1" t="s">
        <v>10</v>
      </c>
    </row>
    <row r="59" spans="1:7" x14ac:dyDescent="0.25">
      <c r="A59" t="s">
        <v>36</v>
      </c>
      <c r="B59" t="s">
        <v>37</v>
      </c>
      <c r="C59" s="5" t="s">
        <v>106</v>
      </c>
      <c r="D59" s="12" t="s">
        <v>90</v>
      </c>
      <c r="E59" t="s">
        <v>88</v>
      </c>
      <c r="F59" s="6">
        <v>357000</v>
      </c>
      <c r="G59" s="1" t="s">
        <v>14</v>
      </c>
    </row>
    <row r="60" spans="1:7" x14ac:dyDescent="0.25">
      <c r="A60" t="s">
        <v>36</v>
      </c>
      <c r="B60" t="s">
        <v>37</v>
      </c>
      <c r="C60" s="5" t="s">
        <v>107</v>
      </c>
      <c r="D60" s="12" t="s">
        <v>90</v>
      </c>
      <c r="E60" t="s">
        <v>88</v>
      </c>
      <c r="F60" s="6">
        <v>357000</v>
      </c>
      <c r="G60" s="1" t="s">
        <v>4</v>
      </c>
    </row>
    <row r="61" spans="1:7" x14ac:dyDescent="0.25">
      <c r="A61" t="s">
        <v>36</v>
      </c>
      <c r="B61" t="s">
        <v>37</v>
      </c>
      <c r="C61" s="5" t="s">
        <v>108</v>
      </c>
      <c r="D61" s="12" t="s">
        <v>90</v>
      </c>
      <c r="E61" t="s">
        <v>88</v>
      </c>
      <c r="F61" s="6">
        <v>357000</v>
      </c>
      <c r="G61" s="1" t="s">
        <v>11</v>
      </c>
    </row>
    <row r="62" spans="1:7" x14ac:dyDescent="0.25">
      <c r="A62" t="s">
        <v>36</v>
      </c>
      <c r="B62" t="s">
        <v>37</v>
      </c>
      <c r="C62" s="5" t="s">
        <v>109</v>
      </c>
      <c r="D62" s="12" t="s">
        <v>90</v>
      </c>
      <c r="E62" t="s">
        <v>88</v>
      </c>
      <c r="F62" s="6">
        <v>357000</v>
      </c>
      <c r="G62" s="1" t="s">
        <v>14</v>
      </c>
    </row>
    <row r="63" spans="1:7" x14ac:dyDescent="0.25">
      <c r="A63" t="s">
        <v>36</v>
      </c>
      <c r="B63" t="s">
        <v>37</v>
      </c>
      <c r="C63" s="5" t="s">
        <v>110</v>
      </c>
      <c r="D63" s="12" t="s">
        <v>90</v>
      </c>
      <c r="E63" t="s">
        <v>88</v>
      </c>
      <c r="F63" s="6">
        <v>357000</v>
      </c>
      <c r="G63" s="1" t="s">
        <v>14</v>
      </c>
    </row>
    <row r="64" spans="1:7" x14ac:dyDescent="0.25">
      <c r="A64" t="s">
        <v>36</v>
      </c>
      <c r="B64" t="s">
        <v>37</v>
      </c>
      <c r="C64" s="5" t="s">
        <v>111</v>
      </c>
      <c r="D64" s="12" t="s">
        <v>90</v>
      </c>
      <c r="E64" t="s">
        <v>88</v>
      </c>
      <c r="F64" s="6">
        <v>357000</v>
      </c>
      <c r="G64" s="1" t="s">
        <v>14</v>
      </c>
    </row>
    <row r="65" spans="1:7" x14ac:dyDescent="0.25">
      <c r="A65" t="s">
        <v>36</v>
      </c>
      <c r="B65" t="s">
        <v>37</v>
      </c>
      <c r="C65" s="5" t="s">
        <v>112</v>
      </c>
      <c r="D65" s="12" t="s">
        <v>90</v>
      </c>
      <c r="E65" t="s">
        <v>88</v>
      </c>
      <c r="F65" s="6">
        <v>357000</v>
      </c>
      <c r="G65" s="1" t="s">
        <v>14</v>
      </c>
    </row>
    <row r="66" spans="1:7" x14ac:dyDescent="0.25">
      <c r="A66" t="s">
        <v>36</v>
      </c>
      <c r="B66" t="s">
        <v>37</v>
      </c>
      <c r="C66" s="5" t="s">
        <v>113</v>
      </c>
      <c r="D66" s="12" t="s">
        <v>90</v>
      </c>
      <c r="E66" t="s">
        <v>88</v>
      </c>
      <c r="F66" s="6">
        <v>357000</v>
      </c>
      <c r="G66" s="1" t="s">
        <v>14</v>
      </c>
    </row>
    <row r="67" spans="1:7" x14ac:dyDescent="0.25">
      <c r="A67" t="s">
        <v>36</v>
      </c>
      <c r="B67" t="s">
        <v>37</v>
      </c>
      <c r="C67" s="5" t="s">
        <v>114</v>
      </c>
      <c r="D67" s="12" t="s">
        <v>90</v>
      </c>
      <c r="E67" t="s">
        <v>88</v>
      </c>
      <c r="F67" s="6">
        <v>357000</v>
      </c>
      <c r="G67" s="1" t="s">
        <v>13</v>
      </c>
    </row>
    <row r="68" spans="1:7" x14ac:dyDescent="0.25">
      <c r="A68" t="s">
        <v>36</v>
      </c>
      <c r="B68" t="s">
        <v>37</v>
      </c>
      <c r="C68" s="5" t="s">
        <v>115</v>
      </c>
      <c r="D68" s="12" t="s">
        <v>90</v>
      </c>
      <c r="E68" t="s">
        <v>88</v>
      </c>
      <c r="F68" s="6">
        <v>357000</v>
      </c>
      <c r="G68" s="1" t="s">
        <v>1</v>
      </c>
    </row>
    <row r="69" spans="1:7" x14ac:dyDescent="0.25">
      <c r="A69" t="s">
        <v>36</v>
      </c>
      <c r="B69" t="s">
        <v>37</v>
      </c>
      <c r="C69" s="5" t="s">
        <v>116</v>
      </c>
      <c r="D69" s="12" t="s">
        <v>90</v>
      </c>
      <c r="E69" t="s">
        <v>88</v>
      </c>
      <c r="F69" s="6">
        <v>357000</v>
      </c>
      <c r="G69" s="1" t="s">
        <v>11</v>
      </c>
    </row>
    <row r="70" spans="1:7" x14ac:dyDescent="0.25">
      <c r="A70" t="s">
        <v>36</v>
      </c>
      <c r="B70" t="s">
        <v>37</v>
      </c>
      <c r="C70" s="5" t="s">
        <v>117</v>
      </c>
      <c r="D70" s="12" t="s">
        <v>90</v>
      </c>
      <c r="E70" t="s">
        <v>88</v>
      </c>
      <c r="F70" s="6">
        <v>357000</v>
      </c>
      <c r="G70" s="1" t="s">
        <v>14</v>
      </c>
    </row>
    <row r="71" spans="1:7" x14ac:dyDescent="0.25">
      <c r="A71" t="s">
        <v>36</v>
      </c>
      <c r="B71" t="s">
        <v>37</v>
      </c>
      <c r="C71" s="5" t="s">
        <v>118</v>
      </c>
      <c r="D71" s="12" t="s">
        <v>90</v>
      </c>
      <c r="E71" t="s">
        <v>88</v>
      </c>
      <c r="F71" s="6">
        <v>357000</v>
      </c>
      <c r="G71" s="1" t="s">
        <v>14</v>
      </c>
    </row>
    <row r="72" spans="1:7" x14ac:dyDescent="0.25">
      <c r="A72" t="s">
        <v>36</v>
      </c>
      <c r="B72" t="s">
        <v>37</v>
      </c>
      <c r="C72" s="5" t="s">
        <v>119</v>
      </c>
      <c r="D72" s="12" t="s">
        <v>90</v>
      </c>
      <c r="E72" t="s">
        <v>88</v>
      </c>
      <c r="F72" s="6">
        <v>357000</v>
      </c>
      <c r="G72" s="1" t="s">
        <v>14</v>
      </c>
    </row>
    <row r="73" spans="1:7" x14ac:dyDescent="0.25">
      <c r="A73" t="s">
        <v>36</v>
      </c>
      <c r="B73" t="s">
        <v>37</v>
      </c>
      <c r="C73" s="5" t="s">
        <v>120</v>
      </c>
      <c r="D73" s="12" t="s">
        <v>90</v>
      </c>
      <c r="E73" t="s">
        <v>88</v>
      </c>
      <c r="F73" s="6">
        <v>357000</v>
      </c>
      <c r="G73" s="1" t="s">
        <v>14</v>
      </c>
    </row>
    <row r="74" spans="1:7" x14ac:dyDescent="0.25">
      <c r="A74" t="s">
        <v>36</v>
      </c>
      <c r="B74" t="s">
        <v>37</v>
      </c>
      <c r="C74" s="5" t="s">
        <v>121</v>
      </c>
      <c r="D74" s="12" t="s">
        <v>90</v>
      </c>
      <c r="E74" t="s">
        <v>88</v>
      </c>
      <c r="F74" s="6">
        <v>357000</v>
      </c>
      <c r="G74" s="1" t="s">
        <v>14</v>
      </c>
    </row>
    <row r="75" spans="1:7" x14ac:dyDescent="0.25">
      <c r="A75" t="s">
        <v>36</v>
      </c>
      <c r="B75" t="s">
        <v>37</v>
      </c>
      <c r="C75" s="5" t="s">
        <v>122</v>
      </c>
      <c r="D75" s="12" t="s">
        <v>90</v>
      </c>
      <c r="E75" t="s">
        <v>88</v>
      </c>
      <c r="F75" s="6">
        <v>357000</v>
      </c>
      <c r="G75" s="1" t="s">
        <v>14</v>
      </c>
    </row>
    <row r="76" spans="1:7" x14ac:dyDescent="0.25">
      <c r="A76" t="s">
        <v>36</v>
      </c>
      <c r="B76" t="s">
        <v>37</v>
      </c>
      <c r="C76" s="5" t="s">
        <v>123</v>
      </c>
      <c r="D76" s="12" t="s">
        <v>90</v>
      </c>
      <c r="E76" t="s">
        <v>88</v>
      </c>
      <c r="F76" s="6">
        <v>357000</v>
      </c>
      <c r="G76" s="1" t="s">
        <v>14</v>
      </c>
    </row>
    <row r="77" spans="1:7" x14ac:dyDescent="0.25">
      <c r="A77" t="s">
        <v>36</v>
      </c>
      <c r="B77" t="s">
        <v>37</v>
      </c>
      <c r="C77" s="5" t="s">
        <v>124</v>
      </c>
      <c r="D77" s="12" t="s">
        <v>91</v>
      </c>
      <c r="E77" t="s">
        <v>88</v>
      </c>
      <c r="F77" s="6">
        <v>357000</v>
      </c>
      <c r="G77" s="1" t="s">
        <v>14</v>
      </c>
    </row>
    <row r="78" spans="1:7" x14ac:dyDescent="0.25">
      <c r="A78" t="s">
        <v>36</v>
      </c>
      <c r="B78" t="s">
        <v>37</v>
      </c>
      <c r="C78" s="5" t="s">
        <v>125</v>
      </c>
      <c r="D78" s="12" t="s">
        <v>91</v>
      </c>
      <c r="E78" t="s">
        <v>88</v>
      </c>
      <c r="F78" s="6">
        <v>357000</v>
      </c>
      <c r="G78" s="1" t="s">
        <v>14</v>
      </c>
    </row>
    <row r="79" spans="1:7" x14ac:dyDescent="0.25">
      <c r="A79" t="s">
        <v>36</v>
      </c>
      <c r="B79" t="s">
        <v>37</v>
      </c>
      <c r="C79" s="21" t="s">
        <v>127</v>
      </c>
      <c r="D79" s="12" t="s">
        <v>91</v>
      </c>
      <c r="E79" t="s">
        <v>88</v>
      </c>
      <c r="F79" s="6">
        <v>357000</v>
      </c>
      <c r="G79" s="1" t="s">
        <v>14</v>
      </c>
    </row>
    <row r="80" spans="1:7" x14ac:dyDescent="0.25">
      <c r="A80" t="s">
        <v>36</v>
      </c>
      <c r="B80" t="s">
        <v>37</v>
      </c>
      <c r="C80" s="7" t="s">
        <v>126</v>
      </c>
      <c r="D80" s="12" t="s">
        <v>91</v>
      </c>
      <c r="E80" t="s">
        <v>88</v>
      </c>
      <c r="F80" s="6">
        <v>357000</v>
      </c>
      <c r="G80" s="1" t="s">
        <v>14</v>
      </c>
    </row>
    <row r="81" spans="1:7" x14ac:dyDescent="0.25">
      <c r="A81" t="s">
        <v>36</v>
      </c>
      <c r="B81" t="s">
        <v>37</v>
      </c>
      <c r="C81" s="7" t="s">
        <v>128</v>
      </c>
      <c r="D81" s="12" t="s">
        <v>91</v>
      </c>
      <c r="E81" t="s">
        <v>88</v>
      </c>
      <c r="F81" s="6">
        <v>357000</v>
      </c>
      <c r="G81" s="1" t="s">
        <v>14</v>
      </c>
    </row>
    <row r="82" spans="1:7" x14ac:dyDescent="0.25">
      <c r="A82" t="s">
        <v>36</v>
      </c>
      <c r="B82" t="s">
        <v>37</v>
      </c>
      <c r="C82" s="7" t="s">
        <v>129</v>
      </c>
      <c r="D82" s="12" t="s">
        <v>91</v>
      </c>
      <c r="E82" t="s">
        <v>88</v>
      </c>
      <c r="F82" s="6">
        <v>357000</v>
      </c>
      <c r="G82" s="1" t="s">
        <v>14</v>
      </c>
    </row>
    <row r="83" spans="1:7" x14ac:dyDescent="0.25">
      <c r="A83" t="s">
        <v>36</v>
      </c>
      <c r="B83" t="s">
        <v>37</v>
      </c>
      <c r="C83" s="7" t="s">
        <v>130</v>
      </c>
      <c r="D83" s="12" t="s">
        <v>91</v>
      </c>
      <c r="E83" t="s">
        <v>88</v>
      </c>
      <c r="F83" s="6">
        <v>357000</v>
      </c>
      <c r="G83" s="1" t="s">
        <v>14</v>
      </c>
    </row>
    <row r="84" spans="1:7" x14ac:dyDescent="0.25">
      <c r="A84" t="s">
        <v>36</v>
      </c>
      <c r="B84" t="s">
        <v>37</v>
      </c>
      <c r="C84" s="7" t="s">
        <v>131</v>
      </c>
      <c r="D84" s="12" t="s">
        <v>91</v>
      </c>
      <c r="E84" t="s">
        <v>88</v>
      </c>
      <c r="F84" s="6">
        <v>357000</v>
      </c>
      <c r="G84" s="1" t="s">
        <v>14</v>
      </c>
    </row>
    <row r="85" spans="1:7" x14ac:dyDescent="0.25">
      <c r="A85" t="s">
        <v>36</v>
      </c>
      <c r="B85" t="s">
        <v>37</v>
      </c>
      <c r="C85" s="7" t="s">
        <v>132</v>
      </c>
      <c r="D85" s="12" t="s">
        <v>91</v>
      </c>
      <c r="E85" t="s">
        <v>88</v>
      </c>
      <c r="F85" s="6">
        <v>357000</v>
      </c>
      <c r="G85" s="1" t="s">
        <v>11</v>
      </c>
    </row>
    <row r="86" spans="1:7" x14ac:dyDescent="0.25">
      <c r="A86" t="s">
        <v>41</v>
      </c>
      <c r="B86" t="s">
        <v>49</v>
      </c>
      <c r="C86" s="5" t="s">
        <v>21</v>
      </c>
      <c r="D86" s="12" t="s">
        <v>89</v>
      </c>
      <c r="E86" t="s">
        <v>88</v>
      </c>
      <c r="F86" s="6">
        <v>410264</v>
      </c>
      <c r="G86" s="1" t="s">
        <v>14</v>
      </c>
    </row>
    <row r="87" spans="1:7" x14ac:dyDescent="0.25">
      <c r="A87" t="s">
        <v>41</v>
      </c>
      <c r="B87" t="s">
        <v>49</v>
      </c>
      <c r="C87" s="5" t="s">
        <v>23</v>
      </c>
      <c r="D87" s="12" t="s">
        <v>89</v>
      </c>
      <c r="E87" t="s">
        <v>88</v>
      </c>
      <c r="F87" s="6">
        <v>2714057</v>
      </c>
      <c r="G87" s="1" t="s">
        <v>11</v>
      </c>
    </row>
    <row r="88" spans="1:7" x14ac:dyDescent="0.25">
      <c r="A88" t="s">
        <v>41</v>
      </c>
      <c r="B88" t="s">
        <v>49</v>
      </c>
      <c r="C88" s="5" t="s">
        <v>25</v>
      </c>
      <c r="D88" s="12" t="s">
        <v>89</v>
      </c>
      <c r="E88" t="s">
        <v>88</v>
      </c>
      <c r="F88" s="6">
        <v>130180</v>
      </c>
      <c r="G88" s="1" t="s">
        <v>14</v>
      </c>
    </row>
    <row r="89" spans="1:7" x14ac:dyDescent="0.25">
      <c r="A89" t="s">
        <v>41</v>
      </c>
      <c r="B89" t="s">
        <v>49</v>
      </c>
      <c r="C89" s="5" t="s">
        <v>24</v>
      </c>
      <c r="D89" s="12" t="s">
        <v>89</v>
      </c>
      <c r="E89" t="s">
        <v>88</v>
      </c>
      <c r="F89" s="6">
        <v>422099</v>
      </c>
      <c r="G89" s="1" t="s">
        <v>2</v>
      </c>
    </row>
    <row r="90" spans="1:7" x14ac:dyDescent="0.25">
      <c r="A90" t="s">
        <v>41</v>
      </c>
      <c r="B90" t="s">
        <v>49</v>
      </c>
      <c r="C90" s="5" t="s">
        <v>26</v>
      </c>
      <c r="E90" t="s">
        <v>88</v>
      </c>
      <c r="F90" s="6">
        <v>2915244</v>
      </c>
      <c r="G90" s="1" t="s">
        <v>2</v>
      </c>
    </row>
    <row r="91" spans="1:7" x14ac:dyDescent="0.25">
      <c r="A91" t="s">
        <v>41</v>
      </c>
      <c r="B91" t="s">
        <v>49</v>
      </c>
      <c r="C91" s="5" t="s">
        <v>133</v>
      </c>
      <c r="D91" s="12" t="s">
        <v>89</v>
      </c>
      <c r="E91" t="s">
        <v>88</v>
      </c>
      <c r="F91" s="6">
        <v>3463578</v>
      </c>
      <c r="G91" s="1" t="s">
        <v>14</v>
      </c>
    </row>
    <row r="92" spans="1:7" x14ac:dyDescent="0.25">
      <c r="A92" t="s">
        <v>41</v>
      </c>
      <c r="B92" t="s">
        <v>49</v>
      </c>
      <c r="C92" s="5" t="s">
        <v>134</v>
      </c>
      <c r="D92" s="12" t="s">
        <v>90</v>
      </c>
      <c r="E92" t="s">
        <v>88</v>
      </c>
      <c r="F92" s="6">
        <v>3988243</v>
      </c>
      <c r="G92" s="1" t="s">
        <v>14</v>
      </c>
    </row>
    <row r="93" spans="1:7" x14ac:dyDescent="0.25">
      <c r="A93" t="s">
        <v>41</v>
      </c>
      <c r="B93" t="s">
        <v>49</v>
      </c>
      <c r="C93" s="5" t="s">
        <v>27</v>
      </c>
      <c r="D93" s="12" t="s">
        <v>90</v>
      </c>
      <c r="E93" t="s">
        <v>88</v>
      </c>
      <c r="F93" s="6">
        <v>110456</v>
      </c>
      <c r="G93" s="1" t="s">
        <v>14</v>
      </c>
    </row>
    <row r="94" spans="1:7" x14ac:dyDescent="0.25">
      <c r="A94" t="s">
        <v>41</v>
      </c>
      <c r="B94" t="s">
        <v>49</v>
      </c>
      <c r="C94" s="5" t="s">
        <v>28</v>
      </c>
      <c r="D94" s="12" t="s">
        <v>90</v>
      </c>
      <c r="E94" t="s">
        <v>88</v>
      </c>
      <c r="F94" s="6">
        <v>1313636</v>
      </c>
      <c r="G94" s="1" t="s">
        <v>14</v>
      </c>
    </row>
    <row r="95" spans="1:7" x14ac:dyDescent="0.25">
      <c r="A95" t="s">
        <v>41</v>
      </c>
      <c r="B95" t="s">
        <v>49</v>
      </c>
      <c r="C95" s="5" t="s">
        <v>29</v>
      </c>
      <c r="D95" s="12" t="s">
        <v>90</v>
      </c>
      <c r="E95" t="s">
        <v>88</v>
      </c>
      <c r="F95" s="6">
        <v>3262391</v>
      </c>
      <c r="G95" s="1" t="s">
        <v>11</v>
      </c>
    </row>
    <row r="96" spans="1:7" x14ac:dyDescent="0.25">
      <c r="A96" t="s">
        <v>41</v>
      </c>
      <c r="B96" t="s">
        <v>49</v>
      </c>
      <c r="C96" s="5" t="s">
        <v>30</v>
      </c>
      <c r="D96" s="12" t="s">
        <v>91</v>
      </c>
      <c r="E96" t="s">
        <v>88</v>
      </c>
      <c r="F96" s="6">
        <v>1183455</v>
      </c>
      <c r="G96" s="1" t="s">
        <v>14</v>
      </c>
    </row>
    <row r="97" spans="1:7" x14ac:dyDescent="0.25">
      <c r="A97" t="s">
        <v>41</v>
      </c>
      <c r="B97" s="2" t="s">
        <v>193</v>
      </c>
      <c r="C97" s="5" t="s">
        <v>141</v>
      </c>
      <c r="D97" s="27" t="s">
        <v>190</v>
      </c>
      <c r="E97" t="s">
        <v>189</v>
      </c>
      <c r="F97" s="6">
        <v>10710000</v>
      </c>
      <c r="G97" s="1" t="s">
        <v>14</v>
      </c>
    </row>
    <row r="98" spans="1:7" x14ac:dyDescent="0.25">
      <c r="A98" t="s">
        <v>36</v>
      </c>
      <c r="B98" t="s">
        <v>37</v>
      </c>
      <c r="C98" s="7" t="s">
        <v>142</v>
      </c>
      <c r="D98" s="27" t="s">
        <v>190</v>
      </c>
      <c r="E98" t="s">
        <v>189</v>
      </c>
      <c r="F98" s="6">
        <v>357000</v>
      </c>
      <c r="G98" s="1" t="s">
        <v>14</v>
      </c>
    </row>
    <row r="99" spans="1:7" x14ac:dyDescent="0.25">
      <c r="A99" t="s">
        <v>36</v>
      </c>
      <c r="B99" t="s">
        <v>37</v>
      </c>
      <c r="C99" s="7" t="s">
        <v>143</v>
      </c>
      <c r="D99" s="27" t="s">
        <v>190</v>
      </c>
      <c r="E99" t="s">
        <v>189</v>
      </c>
      <c r="F99" s="6">
        <v>357000</v>
      </c>
      <c r="G99" s="1" t="s">
        <v>14</v>
      </c>
    </row>
    <row r="100" spans="1:7" x14ac:dyDescent="0.25">
      <c r="A100" t="s">
        <v>36</v>
      </c>
      <c r="B100" t="s">
        <v>37</v>
      </c>
      <c r="C100" s="7" t="s">
        <v>144</v>
      </c>
      <c r="D100" s="27" t="s">
        <v>190</v>
      </c>
      <c r="E100" t="s">
        <v>189</v>
      </c>
      <c r="F100" s="6">
        <v>357000</v>
      </c>
      <c r="G100" s="1" t="s">
        <v>14</v>
      </c>
    </row>
    <row r="101" spans="1:7" x14ac:dyDescent="0.25">
      <c r="A101" t="s">
        <v>36</v>
      </c>
      <c r="B101" t="s">
        <v>37</v>
      </c>
      <c r="C101" s="7" t="s">
        <v>145</v>
      </c>
      <c r="D101" s="27" t="s">
        <v>190</v>
      </c>
      <c r="E101" t="s">
        <v>189</v>
      </c>
      <c r="F101" s="6">
        <v>357000</v>
      </c>
      <c r="G101" s="1" t="s">
        <v>14</v>
      </c>
    </row>
    <row r="102" spans="1:7" x14ac:dyDescent="0.25">
      <c r="A102" t="s">
        <v>36</v>
      </c>
      <c r="B102" t="s">
        <v>37</v>
      </c>
      <c r="C102" s="7" t="s">
        <v>146</v>
      </c>
      <c r="D102" s="27" t="s">
        <v>190</v>
      </c>
      <c r="E102" t="s">
        <v>189</v>
      </c>
      <c r="F102" s="6">
        <v>357000</v>
      </c>
      <c r="G102" s="1" t="s">
        <v>14</v>
      </c>
    </row>
    <row r="103" spans="1:7" x14ac:dyDescent="0.25">
      <c r="A103" t="s">
        <v>36</v>
      </c>
      <c r="B103" t="s">
        <v>37</v>
      </c>
      <c r="C103" s="7" t="s">
        <v>147</v>
      </c>
      <c r="D103" s="27" t="s">
        <v>190</v>
      </c>
      <c r="E103" t="s">
        <v>189</v>
      </c>
      <c r="F103" s="6">
        <v>357000</v>
      </c>
      <c r="G103" s="1" t="s">
        <v>14</v>
      </c>
    </row>
    <row r="104" spans="1:7" x14ac:dyDescent="0.25">
      <c r="A104" t="s">
        <v>36</v>
      </c>
      <c r="B104" t="s">
        <v>37</v>
      </c>
      <c r="C104" s="7" t="s">
        <v>148</v>
      </c>
      <c r="D104" s="27" t="s">
        <v>190</v>
      </c>
      <c r="E104" t="s">
        <v>189</v>
      </c>
      <c r="F104" s="6">
        <v>357000</v>
      </c>
      <c r="G104" s="1" t="s">
        <v>14</v>
      </c>
    </row>
    <row r="105" spans="1:7" x14ac:dyDescent="0.25">
      <c r="A105" t="s">
        <v>36</v>
      </c>
      <c r="B105" t="s">
        <v>37</v>
      </c>
      <c r="C105" s="7" t="s">
        <v>149</v>
      </c>
      <c r="D105" s="27" t="s">
        <v>190</v>
      </c>
      <c r="E105" t="s">
        <v>189</v>
      </c>
      <c r="F105" s="6">
        <v>357000</v>
      </c>
      <c r="G105" s="1" t="s">
        <v>14</v>
      </c>
    </row>
    <row r="106" spans="1:7" x14ac:dyDescent="0.25">
      <c r="A106" t="s">
        <v>36</v>
      </c>
      <c r="B106" t="s">
        <v>37</v>
      </c>
      <c r="C106" s="7" t="s">
        <v>150</v>
      </c>
      <c r="D106" s="27" t="s">
        <v>190</v>
      </c>
      <c r="E106" t="s">
        <v>189</v>
      </c>
      <c r="F106" s="6">
        <v>357000</v>
      </c>
      <c r="G106" s="1" t="s">
        <v>14</v>
      </c>
    </row>
    <row r="107" spans="1:7" x14ac:dyDescent="0.25">
      <c r="A107" t="s">
        <v>36</v>
      </c>
      <c r="B107" t="s">
        <v>37</v>
      </c>
      <c r="C107" s="7" t="s">
        <v>151</v>
      </c>
      <c r="D107" s="27" t="s">
        <v>190</v>
      </c>
      <c r="E107" t="s">
        <v>189</v>
      </c>
      <c r="F107" s="6">
        <v>357000</v>
      </c>
      <c r="G107" s="1" t="s">
        <v>14</v>
      </c>
    </row>
    <row r="108" spans="1:7" x14ac:dyDescent="0.25">
      <c r="A108" t="s">
        <v>36</v>
      </c>
      <c r="B108" t="s">
        <v>37</v>
      </c>
      <c r="C108" s="7" t="s">
        <v>152</v>
      </c>
      <c r="D108" s="27" t="s">
        <v>191</v>
      </c>
      <c r="E108" t="s">
        <v>189</v>
      </c>
      <c r="F108" s="6">
        <v>357000</v>
      </c>
      <c r="G108" s="1" t="s">
        <v>14</v>
      </c>
    </row>
    <row r="109" spans="1:7" x14ac:dyDescent="0.25">
      <c r="A109" t="s">
        <v>36</v>
      </c>
      <c r="B109" t="s">
        <v>37</v>
      </c>
      <c r="C109" s="7" t="s">
        <v>153</v>
      </c>
      <c r="D109" s="27" t="s">
        <v>191</v>
      </c>
      <c r="E109" t="s">
        <v>189</v>
      </c>
      <c r="F109" s="6">
        <v>357000</v>
      </c>
      <c r="G109" s="1" t="s">
        <v>6</v>
      </c>
    </row>
    <row r="110" spans="1:7" x14ac:dyDescent="0.25">
      <c r="A110" t="s">
        <v>36</v>
      </c>
      <c r="B110" t="s">
        <v>37</v>
      </c>
      <c r="C110" s="7" t="s">
        <v>154</v>
      </c>
      <c r="D110" s="27" t="s">
        <v>191</v>
      </c>
      <c r="E110" t="s">
        <v>189</v>
      </c>
      <c r="F110" s="6">
        <v>357000</v>
      </c>
      <c r="G110" s="1" t="s">
        <v>14</v>
      </c>
    </row>
    <row r="111" spans="1:7" x14ac:dyDescent="0.25">
      <c r="A111" t="s">
        <v>36</v>
      </c>
      <c r="B111" t="s">
        <v>37</v>
      </c>
      <c r="C111" s="7" t="s">
        <v>155</v>
      </c>
      <c r="D111" s="27" t="s">
        <v>190</v>
      </c>
      <c r="E111" t="s">
        <v>189</v>
      </c>
      <c r="F111" s="6">
        <v>357000</v>
      </c>
      <c r="G111" s="1" t="s">
        <v>14</v>
      </c>
    </row>
    <row r="112" spans="1:7" x14ac:dyDescent="0.25">
      <c r="A112" t="s">
        <v>36</v>
      </c>
      <c r="B112" t="s">
        <v>37</v>
      </c>
      <c r="C112" s="7" t="s">
        <v>156</v>
      </c>
      <c r="D112" s="27" t="s">
        <v>190</v>
      </c>
      <c r="E112" t="s">
        <v>189</v>
      </c>
      <c r="F112" s="6">
        <v>357000</v>
      </c>
      <c r="G112" s="1" t="s">
        <v>14</v>
      </c>
    </row>
    <row r="113" spans="1:7" x14ac:dyDescent="0.25">
      <c r="A113" t="s">
        <v>36</v>
      </c>
      <c r="B113" t="s">
        <v>37</v>
      </c>
      <c r="C113" s="7" t="s">
        <v>157</v>
      </c>
      <c r="D113" s="27" t="s">
        <v>190</v>
      </c>
      <c r="E113" t="s">
        <v>189</v>
      </c>
      <c r="F113" s="6">
        <v>357000</v>
      </c>
      <c r="G113" s="1" t="s">
        <v>14</v>
      </c>
    </row>
    <row r="114" spans="1:7" x14ac:dyDescent="0.25">
      <c r="A114" t="s">
        <v>36</v>
      </c>
      <c r="B114" t="s">
        <v>37</v>
      </c>
      <c r="C114" s="7" t="s">
        <v>158</v>
      </c>
      <c r="D114" s="27" t="s">
        <v>190</v>
      </c>
      <c r="E114" t="s">
        <v>189</v>
      </c>
      <c r="F114" s="6">
        <v>357000</v>
      </c>
      <c r="G114" s="1" t="s">
        <v>14</v>
      </c>
    </row>
    <row r="115" spans="1:7" x14ac:dyDescent="0.25">
      <c r="A115" t="s">
        <v>36</v>
      </c>
      <c r="B115" t="s">
        <v>37</v>
      </c>
      <c r="C115" s="7" t="s">
        <v>159</v>
      </c>
      <c r="D115" s="27" t="s">
        <v>190</v>
      </c>
      <c r="E115" t="s">
        <v>189</v>
      </c>
      <c r="F115" s="6">
        <v>357000</v>
      </c>
      <c r="G115" s="1" t="s">
        <v>9</v>
      </c>
    </row>
    <row r="116" spans="1:7" x14ac:dyDescent="0.25">
      <c r="A116" t="s">
        <v>36</v>
      </c>
      <c r="B116" t="s">
        <v>37</v>
      </c>
      <c r="C116" s="5" t="s">
        <v>160</v>
      </c>
      <c r="D116" s="27" t="s">
        <v>190</v>
      </c>
      <c r="E116" t="s">
        <v>189</v>
      </c>
      <c r="F116" s="6">
        <v>357000</v>
      </c>
      <c r="G116" s="1" t="s">
        <v>14</v>
      </c>
    </row>
    <row r="117" spans="1:7" x14ac:dyDescent="0.25">
      <c r="A117" t="s">
        <v>36</v>
      </c>
      <c r="B117" t="s">
        <v>37</v>
      </c>
      <c r="C117" s="5" t="s">
        <v>161</v>
      </c>
      <c r="D117" s="27" t="s">
        <v>191</v>
      </c>
      <c r="E117" t="s">
        <v>189</v>
      </c>
      <c r="F117" s="6">
        <v>357000</v>
      </c>
      <c r="G117" s="1" t="s">
        <v>14</v>
      </c>
    </row>
    <row r="118" spans="1:7" x14ac:dyDescent="0.25">
      <c r="A118" t="s">
        <v>36</v>
      </c>
      <c r="B118" t="s">
        <v>37</v>
      </c>
      <c r="C118" s="5" t="s">
        <v>162</v>
      </c>
      <c r="D118" s="27" t="s">
        <v>191</v>
      </c>
      <c r="E118" t="s">
        <v>189</v>
      </c>
      <c r="F118" s="6">
        <v>357000</v>
      </c>
      <c r="G118" s="1" t="s">
        <v>14</v>
      </c>
    </row>
    <row r="119" spans="1:7" x14ac:dyDescent="0.25">
      <c r="A119" t="s">
        <v>36</v>
      </c>
      <c r="B119" t="s">
        <v>37</v>
      </c>
      <c r="C119" s="5" t="s">
        <v>163</v>
      </c>
      <c r="D119" s="27" t="s">
        <v>191</v>
      </c>
      <c r="E119" t="s">
        <v>189</v>
      </c>
      <c r="F119" s="6">
        <v>357000</v>
      </c>
      <c r="G119" s="1" t="s">
        <v>14</v>
      </c>
    </row>
    <row r="120" spans="1:7" x14ac:dyDescent="0.25">
      <c r="A120" t="s">
        <v>36</v>
      </c>
      <c r="B120" t="s">
        <v>37</v>
      </c>
      <c r="C120" s="5" t="s">
        <v>164</v>
      </c>
      <c r="D120" s="27" t="s">
        <v>191</v>
      </c>
      <c r="E120" t="s">
        <v>189</v>
      </c>
      <c r="F120" s="6">
        <v>357000</v>
      </c>
      <c r="G120" s="1" t="s">
        <v>14</v>
      </c>
    </row>
    <row r="121" spans="1:7" x14ac:dyDescent="0.25">
      <c r="A121" t="s">
        <v>36</v>
      </c>
      <c r="B121" t="s">
        <v>37</v>
      </c>
      <c r="C121" s="5" t="s">
        <v>165</v>
      </c>
      <c r="D121" s="27" t="s">
        <v>191</v>
      </c>
      <c r="E121" t="s">
        <v>189</v>
      </c>
      <c r="F121" s="6">
        <v>357000</v>
      </c>
      <c r="G121" s="1" t="s">
        <v>14</v>
      </c>
    </row>
    <row r="122" spans="1:7" x14ac:dyDescent="0.25">
      <c r="A122" t="s">
        <v>36</v>
      </c>
      <c r="B122" t="s">
        <v>37</v>
      </c>
      <c r="C122" s="5" t="s">
        <v>166</v>
      </c>
      <c r="D122" s="27" t="s">
        <v>191</v>
      </c>
      <c r="E122" t="s">
        <v>189</v>
      </c>
      <c r="F122" s="6">
        <v>357000</v>
      </c>
      <c r="G122" s="1" t="s">
        <v>14</v>
      </c>
    </row>
    <row r="123" spans="1:7" x14ac:dyDescent="0.25">
      <c r="A123" t="s">
        <v>36</v>
      </c>
      <c r="B123" t="s">
        <v>37</v>
      </c>
      <c r="C123" s="5" t="s">
        <v>167</v>
      </c>
      <c r="D123" s="27" t="s">
        <v>191</v>
      </c>
      <c r="E123" t="s">
        <v>189</v>
      </c>
      <c r="F123" s="6">
        <v>357000</v>
      </c>
      <c r="G123" s="1" t="s">
        <v>14</v>
      </c>
    </row>
    <row r="124" spans="1:7" x14ac:dyDescent="0.25">
      <c r="A124" t="s">
        <v>36</v>
      </c>
      <c r="B124" t="s">
        <v>37</v>
      </c>
      <c r="C124" s="5" t="s">
        <v>168</v>
      </c>
      <c r="D124" s="27" t="s">
        <v>191</v>
      </c>
      <c r="E124" t="s">
        <v>189</v>
      </c>
      <c r="F124" s="6">
        <v>357000</v>
      </c>
      <c r="G124" s="1" t="s">
        <v>14</v>
      </c>
    </row>
    <row r="125" spans="1:7" x14ac:dyDescent="0.25">
      <c r="A125" t="s">
        <v>36</v>
      </c>
      <c r="B125" t="s">
        <v>37</v>
      </c>
      <c r="C125" s="5" t="s">
        <v>169</v>
      </c>
      <c r="D125" s="27" t="s">
        <v>191</v>
      </c>
      <c r="E125" t="s">
        <v>189</v>
      </c>
      <c r="F125" s="6">
        <v>357000</v>
      </c>
      <c r="G125" s="1" t="s">
        <v>2</v>
      </c>
    </row>
    <row r="126" spans="1:7" x14ac:dyDescent="0.25">
      <c r="A126" t="s">
        <v>36</v>
      </c>
      <c r="B126" t="s">
        <v>37</v>
      </c>
      <c r="C126" s="5" t="s">
        <v>170</v>
      </c>
      <c r="D126" s="27" t="s">
        <v>191</v>
      </c>
      <c r="E126" t="s">
        <v>189</v>
      </c>
      <c r="F126" s="6">
        <v>357000</v>
      </c>
      <c r="G126" s="1" t="s">
        <v>14</v>
      </c>
    </row>
    <row r="127" spans="1:7" x14ac:dyDescent="0.25">
      <c r="A127" t="s">
        <v>36</v>
      </c>
      <c r="B127" t="s">
        <v>37</v>
      </c>
      <c r="C127" s="5" t="s">
        <v>171</v>
      </c>
      <c r="D127" s="27" t="s">
        <v>191</v>
      </c>
      <c r="E127" t="s">
        <v>189</v>
      </c>
      <c r="F127" s="6">
        <v>357000</v>
      </c>
      <c r="G127" s="1" t="s">
        <v>14</v>
      </c>
    </row>
    <row r="128" spans="1:7" x14ac:dyDescent="0.25">
      <c r="A128" t="s">
        <v>36</v>
      </c>
      <c r="B128" t="s">
        <v>37</v>
      </c>
      <c r="C128" s="5" t="s">
        <v>172</v>
      </c>
      <c r="D128" s="27" t="s">
        <v>191</v>
      </c>
      <c r="E128" t="s">
        <v>189</v>
      </c>
      <c r="F128" s="6">
        <v>357000</v>
      </c>
      <c r="G128" s="1" t="s">
        <v>14</v>
      </c>
    </row>
    <row r="129" spans="1:7" x14ac:dyDescent="0.25">
      <c r="A129" t="s">
        <v>36</v>
      </c>
      <c r="B129" t="s">
        <v>37</v>
      </c>
      <c r="C129" s="5" t="s">
        <v>173</v>
      </c>
      <c r="D129" s="27" t="s">
        <v>191</v>
      </c>
      <c r="E129" t="s">
        <v>189</v>
      </c>
      <c r="F129" s="6">
        <v>357000</v>
      </c>
      <c r="G129" s="1" t="s">
        <v>5</v>
      </c>
    </row>
    <row r="130" spans="1:7" x14ac:dyDescent="0.25">
      <c r="A130" t="s">
        <v>36</v>
      </c>
      <c r="B130" t="s">
        <v>37</v>
      </c>
      <c r="C130" s="5" t="s">
        <v>174</v>
      </c>
      <c r="D130" s="27" t="s">
        <v>191</v>
      </c>
      <c r="E130" t="s">
        <v>189</v>
      </c>
      <c r="F130" s="6">
        <v>357000</v>
      </c>
      <c r="G130" s="1" t="s">
        <v>7</v>
      </c>
    </row>
    <row r="131" spans="1:7" x14ac:dyDescent="0.25">
      <c r="A131" t="s">
        <v>36</v>
      </c>
      <c r="B131" t="s">
        <v>37</v>
      </c>
      <c r="C131" s="5" t="s">
        <v>175</v>
      </c>
      <c r="D131" s="27" t="s">
        <v>192</v>
      </c>
      <c r="E131" t="s">
        <v>189</v>
      </c>
      <c r="F131" s="6">
        <v>357000</v>
      </c>
      <c r="G131" s="1" t="s">
        <v>14</v>
      </c>
    </row>
    <row r="132" spans="1:7" x14ac:dyDescent="0.25">
      <c r="A132" t="s">
        <v>41</v>
      </c>
      <c r="B132" s="2" t="s">
        <v>49</v>
      </c>
      <c r="C132" s="5"/>
      <c r="D132" s="27" t="s">
        <v>191</v>
      </c>
      <c r="E132" t="s">
        <v>189</v>
      </c>
      <c r="F132" s="6">
        <v>177518</v>
      </c>
      <c r="G132" s="1" t="s">
        <v>14</v>
      </c>
    </row>
    <row r="133" spans="1:7" x14ac:dyDescent="0.25">
      <c r="A133" t="s">
        <v>41</v>
      </c>
      <c r="B133" s="2" t="s">
        <v>49</v>
      </c>
      <c r="C133" s="5"/>
      <c r="D133" s="27" t="s">
        <v>191</v>
      </c>
      <c r="E133" t="s">
        <v>189</v>
      </c>
      <c r="F133" s="6">
        <v>209077</v>
      </c>
      <c r="G133" s="1" t="s">
        <v>14</v>
      </c>
    </row>
    <row r="134" spans="1:7" x14ac:dyDescent="0.25">
      <c r="A134" t="s">
        <v>41</v>
      </c>
      <c r="B134" s="2" t="s">
        <v>49</v>
      </c>
      <c r="C134" s="5"/>
      <c r="D134" s="27" t="s">
        <v>191</v>
      </c>
      <c r="E134" t="s">
        <v>189</v>
      </c>
      <c r="F134" s="6">
        <v>181463</v>
      </c>
      <c r="G134" s="1" t="s">
        <v>14</v>
      </c>
    </row>
    <row r="135" spans="1:7" x14ac:dyDescent="0.25">
      <c r="A135" t="s">
        <v>41</v>
      </c>
      <c r="B135" s="2" t="s">
        <v>49</v>
      </c>
      <c r="C135" s="5"/>
      <c r="D135" s="27" t="s">
        <v>191</v>
      </c>
      <c r="E135" t="s">
        <v>189</v>
      </c>
      <c r="F135" s="6">
        <v>126235</v>
      </c>
      <c r="G135" s="1" t="s">
        <v>14</v>
      </c>
    </row>
    <row r="136" spans="1:7" x14ac:dyDescent="0.25">
      <c r="A136" t="s">
        <v>41</v>
      </c>
      <c r="B136" s="2" t="s">
        <v>49</v>
      </c>
      <c r="C136" s="5"/>
      <c r="D136" s="27" t="s">
        <v>191</v>
      </c>
      <c r="E136" t="s">
        <v>189</v>
      </c>
      <c r="F136" s="6">
        <v>114401</v>
      </c>
      <c r="G136" s="1" t="s">
        <v>14</v>
      </c>
    </row>
    <row r="137" spans="1:7" x14ac:dyDescent="0.25">
      <c r="A137" t="s">
        <v>41</v>
      </c>
      <c r="B137" s="2" t="s">
        <v>49</v>
      </c>
      <c r="C137" s="5"/>
      <c r="D137" s="27" t="s">
        <v>191</v>
      </c>
      <c r="E137" t="s">
        <v>189</v>
      </c>
      <c r="F137" s="6">
        <v>445768</v>
      </c>
      <c r="G137" s="1" t="s">
        <v>14</v>
      </c>
    </row>
    <row r="138" spans="1:7" x14ac:dyDescent="0.25">
      <c r="A138" t="s">
        <v>41</v>
      </c>
      <c r="B138" s="2" t="s">
        <v>49</v>
      </c>
      <c r="C138" s="5"/>
      <c r="D138" s="27" t="s">
        <v>191</v>
      </c>
      <c r="E138" t="s">
        <v>189</v>
      </c>
      <c r="F138" s="6">
        <v>181463</v>
      </c>
      <c r="G138" s="1" t="s">
        <v>14</v>
      </c>
    </row>
    <row r="139" spans="1:7" x14ac:dyDescent="0.25">
      <c r="A139" t="s">
        <v>41</v>
      </c>
      <c r="B139" s="2" t="s">
        <v>49</v>
      </c>
      <c r="C139" s="5"/>
      <c r="D139" s="27" t="s">
        <v>191</v>
      </c>
      <c r="E139" t="s">
        <v>189</v>
      </c>
      <c r="F139" s="6">
        <v>1293911</v>
      </c>
      <c r="G139" s="1" t="s">
        <v>14</v>
      </c>
    </row>
    <row r="140" spans="1:7" x14ac:dyDescent="0.25">
      <c r="A140" t="s">
        <v>41</v>
      </c>
      <c r="B140" s="2" t="s">
        <v>49</v>
      </c>
      <c r="C140" s="5"/>
      <c r="D140" s="27" t="s">
        <v>191</v>
      </c>
      <c r="E140" t="s">
        <v>189</v>
      </c>
      <c r="F140" s="6">
        <v>370816</v>
      </c>
      <c r="G140" s="1" t="s">
        <v>14</v>
      </c>
    </row>
    <row r="141" spans="1:7" x14ac:dyDescent="0.25">
      <c r="A141" t="s">
        <v>41</v>
      </c>
      <c r="B141" s="2" t="s">
        <v>49</v>
      </c>
      <c r="C141" s="5"/>
      <c r="D141" s="27" t="s">
        <v>191</v>
      </c>
      <c r="E141" t="s">
        <v>189</v>
      </c>
      <c r="F141" s="6">
        <v>228801</v>
      </c>
      <c r="G141" s="1" t="s">
        <v>14</v>
      </c>
    </row>
    <row r="142" spans="1:7" x14ac:dyDescent="0.25">
      <c r="A142" t="s">
        <v>41</v>
      </c>
      <c r="B142" s="2" t="s">
        <v>49</v>
      </c>
      <c r="C142" s="5"/>
      <c r="D142" s="27" t="s">
        <v>191</v>
      </c>
      <c r="E142" t="s">
        <v>189</v>
      </c>
      <c r="F142" s="6">
        <v>268250</v>
      </c>
      <c r="G142" s="1" t="s">
        <v>14</v>
      </c>
    </row>
    <row r="143" spans="1:7" x14ac:dyDescent="0.25">
      <c r="A143" t="s">
        <v>41</v>
      </c>
      <c r="B143" s="2" t="s">
        <v>49</v>
      </c>
      <c r="C143" s="5"/>
      <c r="D143" s="27" t="s">
        <v>191</v>
      </c>
      <c r="E143" t="s">
        <v>189</v>
      </c>
      <c r="F143" s="6">
        <v>244581</v>
      </c>
      <c r="G143" s="1" t="s">
        <v>14</v>
      </c>
    </row>
    <row r="144" spans="1:7" x14ac:dyDescent="0.25">
      <c r="A144" t="s">
        <v>41</v>
      </c>
      <c r="B144" s="2" t="s">
        <v>49</v>
      </c>
      <c r="C144" s="5"/>
      <c r="D144" s="27" t="s">
        <v>191</v>
      </c>
      <c r="E144" t="s">
        <v>189</v>
      </c>
      <c r="F144" s="6">
        <v>173573</v>
      </c>
      <c r="G144" s="1" t="s">
        <v>14</v>
      </c>
    </row>
    <row r="145" spans="1:7" x14ac:dyDescent="0.25">
      <c r="A145" t="s">
        <v>41</v>
      </c>
      <c r="B145" s="2" t="s">
        <v>49</v>
      </c>
      <c r="C145" s="5"/>
      <c r="D145" s="27" t="s">
        <v>191</v>
      </c>
      <c r="E145" t="s">
        <v>189</v>
      </c>
      <c r="F145" s="6">
        <v>90732</v>
      </c>
      <c r="G145" s="1" t="s">
        <v>14</v>
      </c>
    </row>
    <row r="146" spans="1:7" x14ac:dyDescent="0.25">
      <c r="A146" t="s">
        <v>41</v>
      </c>
      <c r="B146" s="2" t="s">
        <v>49</v>
      </c>
      <c r="C146" s="5"/>
      <c r="D146" s="27" t="s">
        <v>191</v>
      </c>
      <c r="E146" t="s">
        <v>189</v>
      </c>
      <c r="F146" s="6">
        <v>284029</v>
      </c>
      <c r="G146" s="1" t="s">
        <v>14</v>
      </c>
    </row>
    <row r="147" spans="1:7" x14ac:dyDescent="0.25">
      <c r="A147" t="s">
        <v>36</v>
      </c>
      <c r="B147" t="s">
        <v>37</v>
      </c>
      <c r="C147" s="5" t="s">
        <v>176</v>
      </c>
      <c r="D147" s="27" t="s">
        <v>191</v>
      </c>
      <c r="E147" t="s">
        <v>189</v>
      </c>
      <c r="F147" s="6">
        <v>357000</v>
      </c>
      <c r="G147" s="1" t="s">
        <v>14</v>
      </c>
    </row>
    <row r="148" spans="1:7" x14ac:dyDescent="0.25">
      <c r="A148" t="s">
        <v>36</v>
      </c>
      <c r="B148" t="s">
        <v>37</v>
      </c>
      <c r="C148" s="5" t="s">
        <v>177</v>
      </c>
      <c r="D148" s="27" t="s">
        <v>191</v>
      </c>
      <c r="E148" t="s">
        <v>189</v>
      </c>
      <c r="F148" s="6">
        <v>357000</v>
      </c>
      <c r="G148" s="1" t="s">
        <v>14</v>
      </c>
    </row>
    <row r="149" spans="1:7" x14ac:dyDescent="0.25">
      <c r="A149" t="s">
        <v>36</v>
      </c>
      <c r="B149" t="s">
        <v>37</v>
      </c>
      <c r="C149" s="5" t="s">
        <v>178</v>
      </c>
      <c r="D149" s="27" t="s">
        <v>192</v>
      </c>
      <c r="E149" t="s">
        <v>189</v>
      </c>
      <c r="F149" s="6">
        <v>357000</v>
      </c>
      <c r="G149" s="1" t="s">
        <v>14</v>
      </c>
    </row>
    <row r="150" spans="1:7" x14ac:dyDescent="0.25">
      <c r="A150" t="s">
        <v>36</v>
      </c>
      <c r="B150" t="s">
        <v>37</v>
      </c>
      <c r="C150" s="5" t="s">
        <v>179</v>
      </c>
      <c r="D150" s="27" t="s">
        <v>192</v>
      </c>
      <c r="E150" t="s">
        <v>189</v>
      </c>
      <c r="F150" s="6">
        <v>238000</v>
      </c>
      <c r="G150" s="1" t="s">
        <v>14</v>
      </c>
    </row>
    <row r="151" spans="1:7" x14ac:dyDescent="0.25">
      <c r="A151" t="s">
        <v>36</v>
      </c>
      <c r="B151" t="s">
        <v>37</v>
      </c>
      <c r="C151" s="5" t="s">
        <v>180</v>
      </c>
      <c r="D151" s="27" t="s">
        <v>192</v>
      </c>
      <c r="E151" t="s">
        <v>189</v>
      </c>
      <c r="F151" s="6">
        <v>238000</v>
      </c>
      <c r="G151" s="1" t="s">
        <v>14</v>
      </c>
    </row>
    <row r="152" spans="1:7" x14ac:dyDescent="0.25">
      <c r="A152" t="s">
        <v>36</v>
      </c>
      <c r="B152" t="s">
        <v>37</v>
      </c>
      <c r="C152" s="5" t="s">
        <v>181</v>
      </c>
      <c r="D152" s="27" t="s">
        <v>192</v>
      </c>
      <c r="E152" t="s">
        <v>189</v>
      </c>
      <c r="F152" s="6">
        <v>238000</v>
      </c>
      <c r="G152" s="1" t="s">
        <v>14</v>
      </c>
    </row>
    <row r="153" spans="1:7" x14ac:dyDescent="0.25">
      <c r="A153" t="s">
        <v>36</v>
      </c>
      <c r="B153" t="s">
        <v>37</v>
      </c>
      <c r="C153" s="5" t="s">
        <v>182</v>
      </c>
      <c r="D153" s="27" t="s">
        <v>192</v>
      </c>
      <c r="E153" t="s">
        <v>189</v>
      </c>
      <c r="F153" s="6">
        <v>238000</v>
      </c>
      <c r="G153" s="1" t="s">
        <v>14</v>
      </c>
    </row>
    <row r="154" spans="1:7" x14ac:dyDescent="0.25">
      <c r="A154" t="s">
        <v>36</v>
      </c>
      <c r="B154" t="s">
        <v>37</v>
      </c>
      <c r="C154" s="5" t="s">
        <v>183</v>
      </c>
      <c r="D154" s="27" t="s">
        <v>192</v>
      </c>
      <c r="E154" t="s">
        <v>189</v>
      </c>
      <c r="F154" s="6">
        <v>238000</v>
      </c>
      <c r="G154" s="1" t="s">
        <v>14</v>
      </c>
    </row>
    <row r="155" spans="1:7" x14ac:dyDescent="0.25">
      <c r="A155" t="s">
        <v>36</v>
      </c>
      <c r="B155" t="s">
        <v>37</v>
      </c>
      <c r="C155" s="5" t="s">
        <v>184</v>
      </c>
      <c r="D155" s="27" t="s">
        <v>192</v>
      </c>
      <c r="E155" t="s">
        <v>189</v>
      </c>
      <c r="F155" s="6">
        <v>238000</v>
      </c>
      <c r="G155" s="1" t="s">
        <v>14</v>
      </c>
    </row>
    <row r="156" spans="1:7" x14ac:dyDescent="0.25">
      <c r="A156" t="s">
        <v>36</v>
      </c>
      <c r="B156" t="s">
        <v>37</v>
      </c>
      <c r="C156" s="5" t="s">
        <v>185</v>
      </c>
      <c r="D156" s="27" t="s">
        <v>192</v>
      </c>
      <c r="E156" t="s">
        <v>189</v>
      </c>
      <c r="F156" s="6">
        <v>238000</v>
      </c>
      <c r="G156" s="1" t="s">
        <v>14</v>
      </c>
    </row>
    <row r="157" spans="1:7" x14ac:dyDescent="0.25">
      <c r="A157" t="s">
        <v>36</v>
      </c>
      <c r="B157" t="s">
        <v>37</v>
      </c>
      <c r="C157" s="5" t="s">
        <v>186</v>
      </c>
      <c r="D157" s="27" t="s">
        <v>192</v>
      </c>
      <c r="E157" t="s">
        <v>189</v>
      </c>
      <c r="F157" s="6">
        <v>238000</v>
      </c>
      <c r="G157" s="1" t="s">
        <v>14</v>
      </c>
    </row>
    <row r="158" spans="1:7" x14ac:dyDescent="0.25">
      <c r="A158" t="s">
        <v>36</v>
      </c>
      <c r="B158" t="s">
        <v>37</v>
      </c>
      <c r="C158" s="5" t="s">
        <v>187</v>
      </c>
      <c r="D158" s="27" t="s">
        <v>192</v>
      </c>
      <c r="E158" t="s">
        <v>189</v>
      </c>
      <c r="F158" s="6">
        <v>238000</v>
      </c>
      <c r="G158" s="1" t="s">
        <v>14</v>
      </c>
    </row>
    <row r="159" spans="1:7" x14ac:dyDescent="0.25">
      <c r="A159" t="s">
        <v>36</v>
      </c>
      <c r="B159" t="s">
        <v>37</v>
      </c>
      <c r="C159" s="5" t="s">
        <v>188</v>
      </c>
      <c r="D159" s="27" t="s">
        <v>192</v>
      </c>
      <c r="E159" t="s">
        <v>189</v>
      </c>
      <c r="F159" s="6">
        <v>238000</v>
      </c>
      <c r="G159" s="1" t="s">
        <v>14</v>
      </c>
    </row>
    <row r="160" spans="1:7" x14ac:dyDescent="0.25">
      <c r="A160" t="s">
        <v>194</v>
      </c>
      <c r="B160" t="s">
        <v>195</v>
      </c>
      <c r="C160" s="20" t="s">
        <v>201</v>
      </c>
      <c r="D160" s="28" t="s">
        <v>192</v>
      </c>
      <c r="E160" t="s">
        <v>189</v>
      </c>
      <c r="F160" s="3">
        <f>1275000*1.19</f>
        <v>1517250</v>
      </c>
      <c r="G160" s="20" t="s">
        <v>5</v>
      </c>
    </row>
    <row r="161" spans="1:7" x14ac:dyDescent="0.25">
      <c r="A161" t="s">
        <v>196</v>
      </c>
      <c r="B161" t="s">
        <v>197</v>
      </c>
      <c r="C161" s="20" t="s">
        <v>201</v>
      </c>
      <c r="D161" s="27" t="s">
        <v>192</v>
      </c>
      <c r="E161" t="s">
        <v>189</v>
      </c>
      <c r="F161" s="3">
        <f>298000*1.19</f>
        <v>354620</v>
      </c>
      <c r="G161" s="20" t="s">
        <v>5</v>
      </c>
    </row>
    <row r="162" spans="1:7" x14ac:dyDescent="0.25">
      <c r="A162" t="s">
        <v>196</v>
      </c>
      <c r="B162" t="s">
        <v>198</v>
      </c>
      <c r="C162" s="20" t="s">
        <v>201</v>
      </c>
      <c r="D162" s="27" t="s">
        <v>192</v>
      </c>
      <c r="E162" t="s">
        <v>189</v>
      </c>
      <c r="F162" s="3">
        <f>737000*1.19</f>
        <v>877030</v>
      </c>
      <c r="G162" s="20" t="s">
        <v>5</v>
      </c>
    </row>
    <row r="163" spans="1:7" x14ac:dyDescent="0.25">
      <c r="A163" t="s">
        <v>196</v>
      </c>
      <c r="B163" t="s">
        <v>5</v>
      </c>
      <c r="C163" s="20" t="s">
        <v>201</v>
      </c>
      <c r="D163" s="27" t="s">
        <v>192</v>
      </c>
      <c r="E163" t="s">
        <v>189</v>
      </c>
      <c r="F163" s="3">
        <f>285000*1.19</f>
        <v>339150</v>
      </c>
      <c r="G163" s="20" t="s">
        <v>5</v>
      </c>
    </row>
    <row r="164" spans="1:7" x14ac:dyDescent="0.25">
      <c r="A164" t="s">
        <v>196</v>
      </c>
      <c r="B164" t="s">
        <v>199</v>
      </c>
      <c r="C164" s="20" t="s">
        <v>201</v>
      </c>
      <c r="D164" s="28" t="s">
        <v>192</v>
      </c>
      <c r="E164" t="s">
        <v>189</v>
      </c>
      <c r="F164" s="3">
        <f>50000*1.19</f>
        <v>59500</v>
      </c>
      <c r="G164" s="20" t="s">
        <v>5</v>
      </c>
    </row>
    <row r="165" spans="1:7" x14ac:dyDescent="0.25">
      <c r="A165" t="s">
        <v>196</v>
      </c>
      <c r="B165" t="s">
        <v>200</v>
      </c>
      <c r="C165" s="20" t="s">
        <v>201</v>
      </c>
      <c r="D165" s="27" t="s">
        <v>192</v>
      </c>
      <c r="E165" t="s">
        <v>189</v>
      </c>
      <c r="F165" s="3">
        <f>237500*1.19</f>
        <v>282625</v>
      </c>
      <c r="G165" s="20" t="s">
        <v>5</v>
      </c>
    </row>
    <row r="166" spans="1:7" x14ac:dyDescent="0.25">
      <c r="A166" t="s">
        <v>41</v>
      </c>
      <c r="B166" t="s">
        <v>74</v>
      </c>
      <c r="C166" s="20" t="s">
        <v>202</v>
      </c>
      <c r="D166" s="12" t="s">
        <v>192</v>
      </c>
      <c r="E166" s="12" t="s">
        <v>189</v>
      </c>
      <c r="F166" s="6">
        <v>510001</v>
      </c>
      <c r="G166" s="20" t="s">
        <v>13</v>
      </c>
    </row>
    <row r="167" spans="1:7" x14ac:dyDescent="0.25">
      <c r="A167" t="s">
        <v>41</v>
      </c>
      <c r="B167" t="s">
        <v>74</v>
      </c>
      <c r="C167" s="5" t="s">
        <v>203</v>
      </c>
      <c r="D167" s="12" t="s">
        <v>79</v>
      </c>
      <c r="E167" s="12" t="s">
        <v>40</v>
      </c>
      <c r="F167" s="6">
        <v>617324</v>
      </c>
      <c r="G167" s="12" t="s">
        <v>13</v>
      </c>
    </row>
    <row r="168" spans="1:7" x14ac:dyDescent="0.25">
      <c r="A168" t="s">
        <v>41</v>
      </c>
      <c r="B168" t="s">
        <v>204</v>
      </c>
      <c r="C168" s="5" t="s">
        <v>205</v>
      </c>
      <c r="D168" s="12" t="s">
        <v>79</v>
      </c>
      <c r="E168" s="12" t="s">
        <v>40</v>
      </c>
      <c r="F168" s="6">
        <v>299880</v>
      </c>
      <c r="G168" s="12" t="s">
        <v>13</v>
      </c>
    </row>
    <row r="169" spans="1:7" x14ac:dyDescent="0.25">
      <c r="A169" t="s">
        <v>41</v>
      </c>
      <c r="B169" t="s">
        <v>44</v>
      </c>
      <c r="C169" t="s">
        <v>206</v>
      </c>
      <c r="D169" s="12" t="s">
        <v>79</v>
      </c>
      <c r="E169" s="12" t="s">
        <v>40</v>
      </c>
      <c r="F169" s="6">
        <f>183103*1.19</f>
        <v>217892.56999999998</v>
      </c>
      <c r="G169" s="12" t="s">
        <v>14</v>
      </c>
    </row>
    <row r="170" spans="1:7" x14ac:dyDescent="0.25">
      <c r="A170" t="s">
        <v>41</v>
      </c>
      <c r="B170" t="s">
        <v>45</v>
      </c>
      <c r="C170" s="5" t="s">
        <v>207</v>
      </c>
      <c r="D170" s="12" t="s">
        <v>192</v>
      </c>
      <c r="E170" s="12" t="s">
        <v>189</v>
      </c>
      <c r="F170" s="6">
        <v>89250</v>
      </c>
      <c r="G170" s="12" t="s">
        <v>12</v>
      </c>
    </row>
    <row r="171" spans="1:7" x14ac:dyDescent="0.25">
      <c r="A171" t="s">
        <v>41</v>
      </c>
      <c r="B171" t="s">
        <v>46</v>
      </c>
      <c r="C171" s="5" t="s">
        <v>208</v>
      </c>
      <c r="D171" s="12" t="s">
        <v>192</v>
      </c>
      <c r="E171" s="12" t="s">
        <v>189</v>
      </c>
      <c r="F171" s="6">
        <v>91035</v>
      </c>
      <c r="G171" s="12" t="s">
        <v>12</v>
      </c>
    </row>
    <row r="172" spans="1:7" x14ac:dyDescent="0.25">
      <c r="A172" t="s">
        <v>41</v>
      </c>
      <c r="B172" t="s">
        <v>45</v>
      </c>
      <c r="C172" s="5" t="s">
        <v>209</v>
      </c>
      <c r="D172" s="12" t="s">
        <v>192</v>
      </c>
      <c r="E172" s="12" t="s">
        <v>189</v>
      </c>
      <c r="F172" s="6">
        <v>89250</v>
      </c>
      <c r="G172" s="12" t="s">
        <v>12</v>
      </c>
    </row>
    <row r="173" spans="1:7" x14ac:dyDescent="0.25">
      <c r="A173" t="s">
        <v>41</v>
      </c>
      <c r="B173" t="s">
        <v>46</v>
      </c>
      <c r="C173" s="5" t="s">
        <v>210</v>
      </c>
      <c r="D173" s="12" t="s">
        <v>192</v>
      </c>
      <c r="E173" s="12" t="s">
        <v>189</v>
      </c>
      <c r="F173" s="6">
        <v>91035</v>
      </c>
      <c r="G173" s="12" t="s">
        <v>12</v>
      </c>
    </row>
    <row r="174" spans="1:7" x14ac:dyDescent="0.25">
      <c r="A174" t="s">
        <v>41</v>
      </c>
      <c r="B174" t="s">
        <v>193</v>
      </c>
      <c r="C174" s="5" t="s">
        <v>211</v>
      </c>
      <c r="D174" s="1" t="s">
        <v>278</v>
      </c>
      <c r="E174" s="12" t="s">
        <v>281</v>
      </c>
      <c r="F174" s="6">
        <v>10710000</v>
      </c>
      <c r="G174" s="1" t="s">
        <v>14</v>
      </c>
    </row>
    <row r="175" spans="1:7" x14ac:dyDescent="0.25">
      <c r="A175" t="s">
        <v>41</v>
      </c>
      <c r="B175" t="s">
        <v>64</v>
      </c>
      <c r="C175" s="5" t="s">
        <v>212</v>
      </c>
      <c r="D175" s="1" t="s">
        <v>279</v>
      </c>
      <c r="E175" s="12" t="s">
        <v>281</v>
      </c>
      <c r="F175" s="6">
        <v>311146</v>
      </c>
      <c r="G175" s="1" t="s">
        <v>4</v>
      </c>
    </row>
    <row r="176" spans="1:7" x14ac:dyDescent="0.25">
      <c r="A176" t="s">
        <v>36</v>
      </c>
      <c r="B176" t="s">
        <v>37</v>
      </c>
      <c r="C176" s="5" t="s">
        <v>187</v>
      </c>
      <c r="D176" s="1" t="s">
        <v>279</v>
      </c>
      <c r="E176" s="12" t="s">
        <v>281</v>
      </c>
      <c r="F176" s="6">
        <v>238000</v>
      </c>
      <c r="G176" s="1" t="s">
        <v>14</v>
      </c>
    </row>
    <row r="177" spans="1:7" x14ac:dyDescent="0.25">
      <c r="A177" t="s">
        <v>41</v>
      </c>
      <c r="B177" t="s">
        <v>44</v>
      </c>
      <c r="C177" s="5" t="s">
        <v>213</v>
      </c>
      <c r="D177" s="1" t="s">
        <v>280</v>
      </c>
      <c r="E177" s="12" t="s">
        <v>281</v>
      </c>
      <c r="F177" s="6">
        <v>892500</v>
      </c>
      <c r="G177" s="1" t="s">
        <v>14</v>
      </c>
    </row>
    <row r="178" spans="1:7" x14ac:dyDescent="0.25">
      <c r="A178" t="s">
        <v>36</v>
      </c>
      <c r="B178" t="s">
        <v>37</v>
      </c>
      <c r="C178" s="5" t="s">
        <v>188</v>
      </c>
      <c r="D178" s="1" t="s">
        <v>279</v>
      </c>
      <c r="E178" s="12" t="s">
        <v>281</v>
      </c>
      <c r="F178" s="6">
        <v>238000</v>
      </c>
      <c r="G178" s="1" t="s">
        <v>14</v>
      </c>
    </row>
    <row r="179" spans="1:7" x14ac:dyDescent="0.25">
      <c r="A179" t="s">
        <v>36</v>
      </c>
      <c r="B179" t="s">
        <v>37</v>
      </c>
      <c r="C179" s="5" t="s">
        <v>214</v>
      </c>
      <c r="D179" s="1" t="s">
        <v>279</v>
      </c>
      <c r="E179" s="12" t="s">
        <v>281</v>
      </c>
      <c r="F179" s="6">
        <v>238000</v>
      </c>
      <c r="G179" s="1" t="s">
        <v>14</v>
      </c>
    </row>
    <row r="180" spans="1:7" x14ac:dyDescent="0.25">
      <c r="A180" t="s">
        <v>41</v>
      </c>
      <c r="B180" t="s">
        <v>45</v>
      </c>
      <c r="C180" s="5" t="s">
        <v>207</v>
      </c>
      <c r="D180" s="1" t="s">
        <v>279</v>
      </c>
      <c r="E180" s="12" t="s">
        <v>281</v>
      </c>
      <c r="F180" s="6">
        <v>89250</v>
      </c>
      <c r="G180" s="1" t="s">
        <v>12</v>
      </c>
    </row>
    <row r="181" spans="1:7" x14ac:dyDescent="0.25">
      <c r="A181" t="s">
        <v>41</v>
      </c>
      <c r="B181" t="s">
        <v>46</v>
      </c>
      <c r="C181" s="5" t="s">
        <v>208</v>
      </c>
      <c r="D181" s="1" t="s">
        <v>279</v>
      </c>
      <c r="E181" s="12" t="s">
        <v>281</v>
      </c>
      <c r="F181" s="6">
        <v>91035</v>
      </c>
      <c r="G181" s="1" t="s">
        <v>12</v>
      </c>
    </row>
    <row r="182" spans="1:7" x14ac:dyDescent="0.25">
      <c r="A182" t="s">
        <v>36</v>
      </c>
      <c r="B182" t="s">
        <v>37</v>
      </c>
      <c r="C182" s="5" t="s">
        <v>215</v>
      </c>
      <c r="D182" s="1" t="s">
        <v>279</v>
      </c>
      <c r="E182" s="12" t="s">
        <v>281</v>
      </c>
      <c r="F182" s="6">
        <v>238000</v>
      </c>
      <c r="G182" s="1" t="s">
        <v>14</v>
      </c>
    </row>
    <row r="183" spans="1:7" x14ac:dyDescent="0.25">
      <c r="A183" t="s">
        <v>41</v>
      </c>
      <c r="B183" t="s">
        <v>45</v>
      </c>
      <c r="C183" s="5" t="s">
        <v>209</v>
      </c>
      <c r="D183" s="1" t="s">
        <v>278</v>
      </c>
      <c r="E183" s="12" t="s">
        <v>281</v>
      </c>
      <c r="F183" s="6">
        <v>89250</v>
      </c>
      <c r="G183" s="1" t="s">
        <v>12</v>
      </c>
    </row>
    <row r="184" spans="1:7" x14ac:dyDescent="0.25">
      <c r="A184" t="s">
        <v>41</v>
      </c>
      <c r="B184" t="s">
        <v>46</v>
      </c>
      <c r="C184" s="5" t="s">
        <v>210</v>
      </c>
      <c r="D184" s="1" t="s">
        <v>279</v>
      </c>
      <c r="E184" s="12" t="s">
        <v>281</v>
      </c>
      <c r="F184" s="6">
        <v>91035</v>
      </c>
      <c r="G184" s="1" t="s">
        <v>12</v>
      </c>
    </row>
    <row r="185" spans="1:7" x14ac:dyDescent="0.25">
      <c r="A185" t="s">
        <v>36</v>
      </c>
      <c r="B185" t="s">
        <v>37</v>
      </c>
      <c r="C185" s="5" t="s">
        <v>216</v>
      </c>
      <c r="D185" s="1" t="s">
        <v>279</v>
      </c>
      <c r="E185" s="12" t="s">
        <v>281</v>
      </c>
      <c r="F185" s="6">
        <v>238000</v>
      </c>
      <c r="G185" s="1" t="s">
        <v>14</v>
      </c>
    </row>
    <row r="186" spans="1:7" x14ac:dyDescent="0.25">
      <c r="A186" t="s">
        <v>36</v>
      </c>
      <c r="B186" t="s">
        <v>37</v>
      </c>
      <c r="C186" s="5" t="s">
        <v>217</v>
      </c>
      <c r="D186" s="1" t="s">
        <v>279</v>
      </c>
      <c r="E186" s="12" t="s">
        <v>281</v>
      </c>
      <c r="F186" s="6">
        <v>238000</v>
      </c>
      <c r="G186" s="1" t="s">
        <v>14</v>
      </c>
    </row>
    <row r="187" spans="1:7" x14ac:dyDescent="0.25">
      <c r="A187" t="s">
        <v>36</v>
      </c>
      <c r="B187" t="s">
        <v>37</v>
      </c>
      <c r="C187" s="5" t="s">
        <v>218</v>
      </c>
      <c r="D187" s="1" t="s">
        <v>279</v>
      </c>
      <c r="E187" s="12" t="s">
        <v>281</v>
      </c>
      <c r="F187" s="6">
        <v>238000</v>
      </c>
      <c r="G187" s="1" t="s">
        <v>14</v>
      </c>
    </row>
    <row r="188" spans="1:7" x14ac:dyDescent="0.25">
      <c r="A188" t="s">
        <v>36</v>
      </c>
      <c r="B188" t="s">
        <v>37</v>
      </c>
      <c r="C188" s="5" t="s">
        <v>219</v>
      </c>
      <c r="D188" s="1" t="s">
        <v>279</v>
      </c>
      <c r="E188" s="12" t="s">
        <v>281</v>
      </c>
      <c r="F188" s="6">
        <v>238000</v>
      </c>
      <c r="G188" s="1" t="s">
        <v>14</v>
      </c>
    </row>
    <row r="189" spans="1:7" x14ac:dyDescent="0.25">
      <c r="A189" t="s">
        <v>36</v>
      </c>
      <c r="B189" t="s">
        <v>37</v>
      </c>
      <c r="C189" s="5" t="s">
        <v>220</v>
      </c>
      <c r="D189" s="1" t="s">
        <v>279</v>
      </c>
      <c r="E189" s="12" t="s">
        <v>281</v>
      </c>
      <c r="F189" s="6">
        <v>238000</v>
      </c>
      <c r="G189" s="1" t="s">
        <v>14</v>
      </c>
    </row>
    <row r="190" spans="1:7" x14ac:dyDescent="0.25">
      <c r="A190" t="s">
        <v>41</v>
      </c>
      <c r="B190" t="s">
        <v>64</v>
      </c>
      <c r="C190" s="5" t="s">
        <v>221</v>
      </c>
      <c r="D190" s="1" t="s">
        <v>280</v>
      </c>
      <c r="E190" s="12" t="s">
        <v>281</v>
      </c>
      <c r="F190" s="6">
        <v>609311</v>
      </c>
      <c r="G190" s="1" t="s">
        <v>4</v>
      </c>
    </row>
    <row r="191" spans="1:7" x14ac:dyDescent="0.25">
      <c r="A191" t="s">
        <v>41</v>
      </c>
      <c r="B191" t="s">
        <v>282</v>
      </c>
      <c r="C191" s="5" t="s">
        <v>222</v>
      </c>
      <c r="D191" s="1" t="s">
        <v>280</v>
      </c>
      <c r="E191" s="12" t="s">
        <v>281</v>
      </c>
      <c r="F191" s="6">
        <v>551779.19999999995</v>
      </c>
      <c r="G191" s="1" t="s">
        <v>4</v>
      </c>
    </row>
    <row r="192" spans="1:7" x14ac:dyDescent="0.25">
      <c r="A192" t="s">
        <v>36</v>
      </c>
      <c r="B192" t="s">
        <v>37</v>
      </c>
      <c r="C192" s="5" t="s">
        <v>223</v>
      </c>
      <c r="D192" s="1" t="s">
        <v>279</v>
      </c>
      <c r="E192" s="12" t="s">
        <v>281</v>
      </c>
      <c r="F192" s="6">
        <v>238000</v>
      </c>
      <c r="G192" s="1" t="s">
        <v>10</v>
      </c>
    </row>
    <row r="193" spans="1:7" x14ac:dyDescent="0.25">
      <c r="A193" t="s">
        <v>36</v>
      </c>
      <c r="B193" t="s">
        <v>37</v>
      </c>
      <c r="C193" s="5" t="s">
        <v>224</v>
      </c>
      <c r="D193" s="1" t="s">
        <v>279</v>
      </c>
      <c r="E193" s="12" t="s">
        <v>281</v>
      </c>
      <c r="F193" s="6">
        <v>238000</v>
      </c>
      <c r="G193" s="1" t="s">
        <v>5</v>
      </c>
    </row>
    <row r="194" spans="1:7" x14ac:dyDescent="0.25">
      <c r="A194" t="s">
        <v>36</v>
      </c>
      <c r="B194" t="s">
        <v>37</v>
      </c>
      <c r="C194" s="5" t="s">
        <v>225</v>
      </c>
      <c r="D194" s="1" t="s">
        <v>279</v>
      </c>
      <c r="E194" s="12" t="s">
        <v>281</v>
      </c>
      <c r="F194" s="6">
        <v>238000</v>
      </c>
      <c r="G194" s="1" t="s">
        <v>14</v>
      </c>
    </row>
    <row r="195" spans="1:7" x14ac:dyDescent="0.25">
      <c r="A195" t="s">
        <v>36</v>
      </c>
      <c r="B195" t="s">
        <v>37</v>
      </c>
      <c r="C195" s="5" t="s">
        <v>226</v>
      </c>
      <c r="D195" s="1" t="s">
        <v>279</v>
      </c>
      <c r="E195" s="12" t="s">
        <v>281</v>
      </c>
      <c r="F195" s="6">
        <v>238000</v>
      </c>
      <c r="G195" s="1" t="s">
        <v>14</v>
      </c>
    </row>
    <row r="196" spans="1:7" x14ac:dyDescent="0.25">
      <c r="A196" t="s">
        <v>41</v>
      </c>
      <c r="B196" t="s">
        <v>49</v>
      </c>
      <c r="C196" s="5" t="s">
        <v>227</v>
      </c>
      <c r="D196" s="1" t="s">
        <v>279</v>
      </c>
      <c r="E196" s="12" t="s">
        <v>281</v>
      </c>
      <c r="F196" s="6">
        <v>256988</v>
      </c>
      <c r="G196" s="1" t="s">
        <v>14</v>
      </c>
    </row>
    <row r="197" spans="1:7" x14ac:dyDescent="0.25">
      <c r="A197" t="s">
        <v>41</v>
      </c>
      <c r="B197" t="s">
        <v>64</v>
      </c>
      <c r="C197" s="5" t="s">
        <v>228</v>
      </c>
      <c r="D197" s="1" t="s">
        <v>280</v>
      </c>
      <c r="E197" s="12" t="s">
        <v>281</v>
      </c>
      <c r="F197" s="6">
        <v>1249500</v>
      </c>
      <c r="G197" s="1" t="s">
        <v>4</v>
      </c>
    </row>
    <row r="198" spans="1:7" x14ac:dyDescent="0.25">
      <c r="A198" t="s">
        <v>41</v>
      </c>
      <c r="B198" t="s">
        <v>282</v>
      </c>
      <c r="C198" s="5" t="s">
        <v>229</v>
      </c>
      <c r="D198" s="1" t="s">
        <v>280</v>
      </c>
      <c r="E198" s="12" t="s">
        <v>281</v>
      </c>
      <c r="F198" s="6">
        <v>1071000</v>
      </c>
      <c r="G198" s="1" t="s">
        <v>4</v>
      </c>
    </row>
    <row r="199" spans="1:7" x14ac:dyDescent="0.25">
      <c r="A199" t="s">
        <v>41</v>
      </c>
      <c r="B199" t="s">
        <v>285</v>
      </c>
      <c r="C199" s="5" t="s">
        <v>230</v>
      </c>
      <c r="D199" s="1" t="s">
        <v>278</v>
      </c>
      <c r="E199" s="12" t="s">
        <v>281</v>
      </c>
      <c r="F199" s="6">
        <v>1709639</v>
      </c>
      <c r="G199" s="1" t="s">
        <v>3</v>
      </c>
    </row>
    <row r="200" spans="1:7" x14ac:dyDescent="0.25">
      <c r="A200" t="s">
        <v>41</v>
      </c>
      <c r="B200" t="s">
        <v>49</v>
      </c>
      <c r="C200" s="5" t="s">
        <v>231</v>
      </c>
      <c r="D200" s="1" t="s">
        <v>279</v>
      </c>
      <c r="E200" s="12" t="s">
        <v>281</v>
      </c>
      <c r="F200" s="32">
        <v>1897473</v>
      </c>
      <c r="G200" s="1" t="s">
        <v>11</v>
      </c>
    </row>
    <row r="201" spans="1:7" x14ac:dyDescent="0.25">
      <c r="A201" t="s">
        <v>36</v>
      </c>
      <c r="B201" t="s">
        <v>37</v>
      </c>
      <c r="C201" s="5" t="s">
        <v>232</v>
      </c>
      <c r="D201" s="1" t="s">
        <v>279</v>
      </c>
      <c r="E201" s="12" t="s">
        <v>281</v>
      </c>
      <c r="F201" s="6">
        <v>238000</v>
      </c>
      <c r="G201" s="1" t="s">
        <v>4</v>
      </c>
    </row>
    <row r="202" spans="1:7" x14ac:dyDescent="0.25">
      <c r="A202" t="s">
        <v>36</v>
      </c>
      <c r="B202" t="s">
        <v>37</v>
      </c>
      <c r="C202" s="5" t="s">
        <v>233</v>
      </c>
      <c r="D202" s="1" t="s">
        <v>279</v>
      </c>
      <c r="E202" s="12" t="s">
        <v>281</v>
      </c>
      <c r="F202" s="6">
        <v>238000</v>
      </c>
      <c r="G202" s="1" t="s">
        <v>6</v>
      </c>
    </row>
    <row r="203" spans="1:7" x14ac:dyDescent="0.25">
      <c r="A203" t="s">
        <v>41</v>
      </c>
      <c r="B203" t="s">
        <v>64</v>
      </c>
      <c r="C203" s="5" t="s">
        <v>234</v>
      </c>
      <c r="D203" s="1" t="s">
        <v>280</v>
      </c>
      <c r="E203" s="12" t="s">
        <v>281</v>
      </c>
      <c r="F203" s="6">
        <v>2380000</v>
      </c>
      <c r="G203" s="1" t="s">
        <v>4</v>
      </c>
    </row>
    <row r="204" spans="1:7" x14ac:dyDescent="0.25">
      <c r="A204" t="s">
        <v>41</v>
      </c>
      <c r="B204" t="s">
        <v>282</v>
      </c>
      <c r="C204" s="5" t="s">
        <v>235</v>
      </c>
      <c r="D204" s="1" t="s">
        <v>278</v>
      </c>
      <c r="E204" s="12" t="s">
        <v>281</v>
      </c>
      <c r="F204" s="33">
        <v>2142000</v>
      </c>
      <c r="G204" s="1" t="s">
        <v>4</v>
      </c>
    </row>
    <row r="205" spans="1:7" x14ac:dyDescent="0.25">
      <c r="A205" t="s">
        <v>36</v>
      </c>
      <c r="B205" t="s">
        <v>37</v>
      </c>
      <c r="C205" s="1" t="s">
        <v>236</v>
      </c>
      <c r="D205" s="1" t="s">
        <v>280</v>
      </c>
      <c r="E205" s="12" t="s">
        <v>281</v>
      </c>
      <c r="F205" s="33">
        <v>238000</v>
      </c>
      <c r="G205" s="1" t="s">
        <v>14</v>
      </c>
    </row>
    <row r="206" spans="1:7" x14ac:dyDescent="0.25">
      <c r="A206" t="s">
        <v>41</v>
      </c>
      <c r="B206" t="s">
        <v>286</v>
      </c>
      <c r="C206" s="1" t="s">
        <v>237</v>
      </c>
      <c r="D206" s="1" t="s">
        <v>278</v>
      </c>
      <c r="E206" s="12" t="s">
        <v>281</v>
      </c>
      <c r="F206" s="33">
        <v>980000</v>
      </c>
      <c r="G206" s="1" t="s">
        <v>4</v>
      </c>
    </row>
    <row r="207" spans="1:7" x14ac:dyDescent="0.25">
      <c r="A207" t="s">
        <v>41</v>
      </c>
      <c r="B207" t="s">
        <v>283</v>
      </c>
      <c r="C207" s="1" t="s">
        <v>239</v>
      </c>
      <c r="D207" s="1" t="s">
        <v>278</v>
      </c>
      <c r="E207" s="12" t="s">
        <v>281</v>
      </c>
      <c r="F207" s="33">
        <v>863594</v>
      </c>
      <c r="G207" s="1" t="s">
        <v>2</v>
      </c>
    </row>
    <row r="208" spans="1:7" x14ac:dyDescent="0.25">
      <c r="A208" t="s">
        <v>41</v>
      </c>
      <c r="B208" t="s">
        <v>46</v>
      </c>
      <c r="C208" s="1" t="s">
        <v>240</v>
      </c>
      <c r="D208" s="1" t="s">
        <v>280</v>
      </c>
      <c r="E208" s="12" t="s">
        <v>281</v>
      </c>
      <c r="F208" s="33">
        <v>91035</v>
      </c>
      <c r="G208" s="1" t="s">
        <v>12</v>
      </c>
    </row>
    <row r="209" spans="1:7" x14ac:dyDescent="0.25">
      <c r="A209" t="s">
        <v>41</v>
      </c>
      <c r="B209" t="s">
        <v>45</v>
      </c>
      <c r="C209" s="1" t="s">
        <v>241</v>
      </c>
      <c r="D209" s="1" t="s">
        <v>280</v>
      </c>
      <c r="E209" s="12" t="s">
        <v>281</v>
      </c>
      <c r="F209" s="33">
        <v>89250</v>
      </c>
      <c r="G209" s="1" t="s">
        <v>12</v>
      </c>
    </row>
    <row r="210" spans="1:7" x14ac:dyDescent="0.25">
      <c r="A210" t="s">
        <v>41</v>
      </c>
      <c r="B210" t="s">
        <v>64</v>
      </c>
      <c r="C210" s="5" t="s">
        <v>242</v>
      </c>
      <c r="D210" s="1" t="s">
        <v>278</v>
      </c>
      <c r="E210" s="12" t="s">
        <v>281</v>
      </c>
      <c r="F210" s="33">
        <v>698284</v>
      </c>
      <c r="G210" s="1" t="s">
        <v>4</v>
      </c>
    </row>
    <row r="211" spans="1:7" x14ac:dyDescent="0.25">
      <c r="A211" t="s">
        <v>41</v>
      </c>
      <c r="B211" t="s">
        <v>282</v>
      </c>
      <c r="C211" s="5" t="s">
        <v>243</v>
      </c>
      <c r="D211" s="1" t="s">
        <v>280</v>
      </c>
      <c r="E211" s="12" t="s">
        <v>281</v>
      </c>
      <c r="F211" s="33">
        <v>575770</v>
      </c>
      <c r="G211" s="1" t="s">
        <v>4</v>
      </c>
    </row>
    <row r="212" spans="1:7" x14ac:dyDescent="0.25">
      <c r="A212" t="s">
        <v>36</v>
      </c>
      <c r="B212" t="s">
        <v>37</v>
      </c>
      <c r="C212" s="5" t="s">
        <v>244</v>
      </c>
      <c r="D212" s="1" t="s">
        <v>280</v>
      </c>
      <c r="E212" s="12" t="s">
        <v>281</v>
      </c>
      <c r="F212" s="6">
        <v>238000</v>
      </c>
      <c r="G212" s="1" t="s">
        <v>5</v>
      </c>
    </row>
    <row r="213" spans="1:7" x14ac:dyDescent="0.25">
      <c r="A213" t="s">
        <v>41</v>
      </c>
      <c r="B213" t="s">
        <v>49</v>
      </c>
      <c r="C213" s="1" t="s">
        <v>245</v>
      </c>
      <c r="D213" s="1" t="s">
        <v>280</v>
      </c>
      <c r="E213" s="12" t="s">
        <v>281</v>
      </c>
      <c r="F213" s="33">
        <v>632585</v>
      </c>
      <c r="G213" s="1" t="s">
        <v>14</v>
      </c>
    </row>
    <row r="214" spans="1:7" x14ac:dyDescent="0.25">
      <c r="A214" t="s">
        <v>36</v>
      </c>
      <c r="B214" t="s">
        <v>37</v>
      </c>
      <c r="C214" s="1" t="s">
        <v>246</v>
      </c>
      <c r="D214" s="1" t="s">
        <v>280</v>
      </c>
      <c r="E214" s="12" t="s">
        <v>281</v>
      </c>
      <c r="F214" s="33">
        <v>238000</v>
      </c>
      <c r="G214" s="1" t="s">
        <v>14</v>
      </c>
    </row>
    <row r="215" spans="1:7" x14ac:dyDescent="0.25">
      <c r="A215" t="s">
        <v>41</v>
      </c>
      <c r="B215" t="s">
        <v>283</v>
      </c>
      <c r="C215" s="1" t="s">
        <v>247</v>
      </c>
      <c r="D215" s="1" t="s">
        <v>278</v>
      </c>
      <c r="E215" s="12" t="s">
        <v>281</v>
      </c>
      <c r="F215" s="33">
        <v>1089916</v>
      </c>
      <c r="G215" s="1" t="s">
        <v>2</v>
      </c>
    </row>
    <row r="216" spans="1:7" x14ac:dyDescent="0.25">
      <c r="A216" t="s">
        <v>41</v>
      </c>
      <c r="B216" t="s">
        <v>287</v>
      </c>
      <c r="C216" s="1" t="s">
        <v>248</v>
      </c>
      <c r="D216" s="1" t="s">
        <v>278</v>
      </c>
      <c r="E216" s="12" t="s">
        <v>281</v>
      </c>
      <c r="F216" s="33">
        <v>1770513</v>
      </c>
      <c r="G216" s="1" t="s">
        <v>2</v>
      </c>
    </row>
    <row r="217" spans="1:7" x14ac:dyDescent="0.25">
      <c r="A217" t="s">
        <v>41</v>
      </c>
      <c r="B217" t="s">
        <v>288</v>
      </c>
      <c r="C217" s="1" t="s">
        <v>249</v>
      </c>
      <c r="D217" s="1" t="s">
        <v>278</v>
      </c>
      <c r="E217" s="12" t="s">
        <v>281</v>
      </c>
      <c r="F217" s="33">
        <v>742132</v>
      </c>
      <c r="G217" s="1" t="s">
        <v>4</v>
      </c>
    </row>
    <row r="218" spans="1:7" x14ac:dyDescent="0.25">
      <c r="A218" t="s">
        <v>41</v>
      </c>
      <c r="B218" t="s">
        <v>46</v>
      </c>
      <c r="C218" s="1" t="s">
        <v>250</v>
      </c>
      <c r="D218" s="1" t="s">
        <v>280</v>
      </c>
      <c r="E218" s="12" t="s">
        <v>281</v>
      </c>
      <c r="F218" s="33">
        <v>91035</v>
      </c>
      <c r="G218" s="1" t="s">
        <v>12</v>
      </c>
    </row>
    <row r="219" spans="1:7" x14ac:dyDescent="0.25">
      <c r="A219" t="s">
        <v>41</v>
      </c>
      <c r="B219" t="s">
        <v>45</v>
      </c>
      <c r="C219" s="1" t="s">
        <v>251</v>
      </c>
      <c r="D219" s="1" t="s">
        <v>278</v>
      </c>
      <c r="E219" s="12" t="s">
        <v>281</v>
      </c>
      <c r="F219" s="33">
        <v>89250</v>
      </c>
      <c r="G219" s="1" t="s">
        <v>12</v>
      </c>
    </row>
    <row r="220" spans="1:7" x14ac:dyDescent="0.25">
      <c r="A220" t="s">
        <v>36</v>
      </c>
      <c r="B220" t="s">
        <v>37</v>
      </c>
      <c r="C220" s="1" t="s">
        <v>252</v>
      </c>
      <c r="D220" s="1" t="s">
        <v>280</v>
      </c>
      <c r="E220" s="12" t="s">
        <v>281</v>
      </c>
      <c r="F220" s="33">
        <v>238000</v>
      </c>
      <c r="G220" s="1" t="s">
        <v>14</v>
      </c>
    </row>
    <row r="221" spans="1:7" x14ac:dyDescent="0.25">
      <c r="A221" t="s">
        <v>41</v>
      </c>
      <c r="B221" t="s">
        <v>64</v>
      </c>
      <c r="C221" s="5" t="s">
        <v>253</v>
      </c>
      <c r="D221" s="1" t="s">
        <v>278</v>
      </c>
      <c r="E221" s="12" t="s">
        <v>281</v>
      </c>
      <c r="F221" s="33">
        <v>448049</v>
      </c>
      <c r="G221" s="1" t="s">
        <v>4</v>
      </c>
    </row>
    <row r="222" spans="1:7" x14ac:dyDescent="0.25">
      <c r="A222" t="s">
        <v>41</v>
      </c>
      <c r="B222" t="s">
        <v>49</v>
      </c>
      <c r="C222" s="1" t="s">
        <v>254</v>
      </c>
      <c r="D222" s="1" t="s">
        <v>280</v>
      </c>
      <c r="E222" s="12" t="s">
        <v>281</v>
      </c>
      <c r="F222" s="33">
        <v>899457</v>
      </c>
      <c r="G222" s="1" t="s">
        <v>14</v>
      </c>
    </row>
    <row r="223" spans="1:7" x14ac:dyDescent="0.25">
      <c r="A223" t="s">
        <v>41</v>
      </c>
      <c r="B223" t="s">
        <v>49</v>
      </c>
      <c r="C223" s="1" t="s">
        <v>255</v>
      </c>
      <c r="D223" s="1" t="s">
        <v>280</v>
      </c>
      <c r="E223" s="12" t="s">
        <v>281</v>
      </c>
      <c r="F223" s="33">
        <v>751195</v>
      </c>
      <c r="G223" s="1" t="s">
        <v>14</v>
      </c>
    </row>
    <row r="224" spans="1:7" x14ac:dyDescent="0.25">
      <c r="A224" t="s">
        <v>41</v>
      </c>
      <c r="B224" t="s">
        <v>49</v>
      </c>
      <c r="C224" s="1" t="s">
        <v>256</v>
      </c>
      <c r="D224" s="1" t="s">
        <v>280</v>
      </c>
      <c r="E224" s="12" t="s">
        <v>281</v>
      </c>
      <c r="F224" s="33">
        <v>820384</v>
      </c>
      <c r="G224" s="1" t="s">
        <v>14</v>
      </c>
    </row>
    <row r="225" spans="1:7" x14ac:dyDescent="0.25">
      <c r="A225" t="s">
        <v>41</v>
      </c>
      <c r="B225" t="s">
        <v>71</v>
      </c>
      <c r="C225" s="1" t="s">
        <v>257</v>
      </c>
      <c r="D225" s="1" t="s">
        <v>278</v>
      </c>
      <c r="E225" s="12" t="s">
        <v>281</v>
      </c>
      <c r="F225" s="33">
        <v>345976</v>
      </c>
      <c r="G225" s="1" t="s">
        <v>7</v>
      </c>
    </row>
    <row r="226" spans="1:7" x14ac:dyDescent="0.25">
      <c r="A226" t="s">
        <v>36</v>
      </c>
      <c r="B226" t="s">
        <v>37</v>
      </c>
      <c r="C226" s="1" t="s">
        <v>258</v>
      </c>
      <c r="D226" s="1" t="s">
        <v>280</v>
      </c>
      <c r="E226" s="12" t="s">
        <v>281</v>
      </c>
      <c r="F226" s="33">
        <v>238000</v>
      </c>
      <c r="G226" s="1" t="s">
        <v>14</v>
      </c>
    </row>
    <row r="227" spans="1:7" x14ac:dyDescent="0.25">
      <c r="A227" t="s">
        <v>36</v>
      </c>
      <c r="B227" t="s">
        <v>37</v>
      </c>
      <c r="C227" s="1" t="s">
        <v>259</v>
      </c>
      <c r="D227" s="1" t="s">
        <v>280</v>
      </c>
      <c r="E227" s="12" t="s">
        <v>281</v>
      </c>
      <c r="F227" s="33">
        <v>238000</v>
      </c>
      <c r="G227" s="1" t="s">
        <v>14</v>
      </c>
    </row>
    <row r="228" spans="1:7" x14ac:dyDescent="0.25">
      <c r="A228" t="s">
        <v>41</v>
      </c>
      <c r="B228" t="s">
        <v>284</v>
      </c>
      <c r="C228" s="1" t="s">
        <v>260</v>
      </c>
      <c r="D228" s="1" t="s">
        <v>278</v>
      </c>
      <c r="E228" s="12" t="s">
        <v>281</v>
      </c>
      <c r="F228" s="33">
        <v>524362</v>
      </c>
      <c r="G228" s="1" t="s">
        <v>13</v>
      </c>
    </row>
    <row r="229" spans="1:7" x14ac:dyDescent="0.25">
      <c r="A229" t="s">
        <v>41</v>
      </c>
      <c r="B229" t="s">
        <v>204</v>
      </c>
      <c r="C229" s="1" t="s">
        <v>261</v>
      </c>
      <c r="D229" s="1" t="s">
        <v>278</v>
      </c>
      <c r="E229" s="12" t="s">
        <v>281</v>
      </c>
      <c r="F229" s="33">
        <v>681156</v>
      </c>
      <c r="G229" s="1" t="s">
        <v>13</v>
      </c>
    </row>
    <row r="230" spans="1:7" x14ac:dyDescent="0.25">
      <c r="A230" t="s">
        <v>41</v>
      </c>
      <c r="B230" t="s">
        <v>64</v>
      </c>
      <c r="C230" s="1" t="s">
        <v>262</v>
      </c>
      <c r="D230" s="1" t="s">
        <v>280</v>
      </c>
      <c r="E230" s="12" t="s">
        <v>281</v>
      </c>
      <c r="F230" s="33">
        <v>151128</v>
      </c>
      <c r="G230" s="1" t="s">
        <v>4</v>
      </c>
    </row>
    <row r="231" spans="1:7" x14ac:dyDescent="0.25">
      <c r="A231" t="s">
        <v>41</v>
      </c>
      <c r="B231" t="s">
        <v>44</v>
      </c>
      <c r="C231" s="5" t="s">
        <v>263</v>
      </c>
      <c r="D231" s="1" t="s">
        <v>278</v>
      </c>
      <c r="E231" s="12" t="s">
        <v>281</v>
      </c>
      <c r="F231" s="6">
        <v>930000</v>
      </c>
      <c r="G231" s="1" t="s">
        <v>14</v>
      </c>
    </row>
    <row r="232" spans="1:7" x14ac:dyDescent="0.25">
      <c r="A232" t="s">
        <v>41</v>
      </c>
      <c r="B232" t="s">
        <v>71</v>
      </c>
      <c r="C232" s="1" t="s">
        <v>264</v>
      </c>
      <c r="D232" s="1" t="s">
        <v>278</v>
      </c>
      <c r="E232" s="12" t="s">
        <v>281</v>
      </c>
      <c r="F232" s="33">
        <v>1037925</v>
      </c>
      <c r="G232" s="1" t="s">
        <v>7</v>
      </c>
    </row>
    <row r="233" spans="1:7" x14ac:dyDescent="0.25">
      <c r="A233" t="s">
        <v>41</v>
      </c>
      <c r="B233" t="s">
        <v>71</v>
      </c>
      <c r="C233" s="1" t="s">
        <v>265</v>
      </c>
      <c r="D233" s="1" t="s">
        <v>278</v>
      </c>
      <c r="E233" s="12" t="s">
        <v>281</v>
      </c>
      <c r="F233" s="33">
        <v>345976</v>
      </c>
      <c r="G233" s="1" t="s">
        <v>7</v>
      </c>
    </row>
    <row r="234" spans="1:7" x14ac:dyDescent="0.25">
      <c r="A234" t="s">
        <v>41</v>
      </c>
      <c r="B234" t="s">
        <v>289</v>
      </c>
      <c r="C234" s="1" t="s">
        <v>266</v>
      </c>
      <c r="D234" s="1" t="s">
        <v>278</v>
      </c>
      <c r="E234" s="12" t="s">
        <v>281</v>
      </c>
      <c r="F234" s="33">
        <v>345977</v>
      </c>
      <c r="G234" s="1" t="s">
        <v>7</v>
      </c>
    </row>
    <row r="235" spans="1:7" x14ac:dyDescent="0.25">
      <c r="A235" t="s">
        <v>36</v>
      </c>
      <c r="B235" t="s">
        <v>37</v>
      </c>
      <c r="C235" s="1" t="s">
        <v>267</v>
      </c>
      <c r="D235" s="1" t="s">
        <v>278</v>
      </c>
      <c r="E235" s="12" t="s">
        <v>281</v>
      </c>
      <c r="F235" s="33">
        <v>238000</v>
      </c>
      <c r="G235" s="1" t="s">
        <v>14</v>
      </c>
    </row>
    <row r="236" spans="1:7" x14ac:dyDescent="0.25">
      <c r="A236" t="s">
        <v>36</v>
      </c>
      <c r="B236" t="s">
        <v>37</v>
      </c>
      <c r="C236" s="1" t="s">
        <v>268</v>
      </c>
      <c r="D236" s="1" t="s">
        <v>278</v>
      </c>
      <c r="E236" s="12" t="s">
        <v>281</v>
      </c>
      <c r="F236" s="33">
        <v>238000</v>
      </c>
      <c r="G236" s="1" t="s">
        <v>14</v>
      </c>
    </row>
    <row r="237" spans="1:7" x14ac:dyDescent="0.25">
      <c r="A237" t="s">
        <v>36</v>
      </c>
      <c r="B237" t="s">
        <v>37</v>
      </c>
      <c r="C237" s="1" t="s">
        <v>269</v>
      </c>
      <c r="D237" s="1" t="s">
        <v>278</v>
      </c>
      <c r="E237" s="12" t="s">
        <v>281</v>
      </c>
      <c r="F237" s="33">
        <v>238000</v>
      </c>
      <c r="G237" s="1" t="s">
        <v>14</v>
      </c>
    </row>
    <row r="238" spans="1:7" x14ac:dyDescent="0.25">
      <c r="A238" t="s">
        <v>36</v>
      </c>
      <c r="B238" t="s">
        <v>37</v>
      </c>
      <c r="C238" s="1" t="s">
        <v>270</v>
      </c>
      <c r="D238" s="1" t="s">
        <v>278</v>
      </c>
      <c r="E238" s="12" t="s">
        <v>281</v>
      </c>
      <c r="F238" s="33">
        <v>238000</v>
      </c>
      <c r="G238" s="1" t="s">
        <v>14</v>
      </c>
    </row>
    <row r="239" spans="1:7" x14ac:dyDescent="0.25">
      <c r="A239" t="s">
        <v>41</v>
      </c>
      <c r="B239" t="s">
        <v>44</v>
      </c>
      <c r="C239" s="5" t="s">
        <v>271</v>
      </c>
      <c r="D239" s="1" t="s">
        <v>278</v>
      </c>
      <c r="E239" s="12" t="s">
        <v>281</v>
      </c>
      <c r="F239" s="33">
        <v>690200</v>
      </c>
      <c r="G239" s="1" t="s">
        <v>14</v>
      </c>
    </row>
    <row r="240" spans="1:7" x14ac:dyDescent="0.25">
      <c r="A240" t="s">
        <v>36</v>
      </c>
      <c r="B240" t="s">
        <v>37</v>
      </c>
      <c r="C240" s="1" t="s">
        <v>272</v>
      </c>
      <c r="D240" s="1" t="s">
        <v>278</v>
      </c>
      <c r="E240" s="12" t="s">
        <v>281</v>
      </c>
      <c r="F240" s="33">
        <v>238000</v>
      </c>
      <c r="G240" s="1" t="s">
        <v>14</v>
      </c>
    </row>
    <row r="241" spans="1:7" x14ac:dyDescent="0.25">
      <c r="A241" t="s">
        <v>41</v>
      </c>
      <c r="B241" t="s">
        <v>44</v>
      </c>
      <c r="C241" s="5" t="s">
        <v>273</v>
      </c>
      <c r="D241" s="1" t="s">
        <v>278</v>
      </c>
      <c r="E241" s="12" t="s">
        <v>281</v>
      </c>
      <c r="F241" s="33">
        <v>690200</v>
      </c>
      <c r="G241" s="1" t="s">
        <v>14</v>
      </c>
    </row>
    <row r="242" spans="1:7" x14ac:dyDescent="0.25">
      <c r="A242" t="s">
        <v>36</v>
      </c>
      <c r="B242" t="s">
        <v>37</v>
      </c>
      <c r="C242" s="1" t="s">
        <v>274</v>
      </c>
      <c r="D242" s="1" t="s">
        <v>278</v>
      </c>
      <c r="E242" s="12" t="s">
        <v>281</v>
      </c>
      <c r="F242" s="33">
        <v>238000</v>
      </c>
      <c r="G242" s="1" t="s">
        <v>14</v>
      </c>
    </row>
    <row r="243" spans="1:7" x14ac:dyDescent="0.25">
      <c r="A243" t="s">
        <v>36</v>
      </c>
      <c r="B243" t="s">
        <v>37</v>
      </c>
      <c r="C243" s="1" t="s">
        <v>275</v>
      </c>
      <c r="D243" s="1" t="s">
        <v>278</v>
      </c>
      <c r="E243" s="12" t="s">
        <v>281</v>
      </c>
      <c r="F243" s="33">
        <v>238000</v>
      </c>
      <c r="G243" s="1" t="s">
        <v>14</v>
      </c>
    </row>
    <row r="244" spans="1:7" x14ac:dyDescent="0.25">
      <c r="A244" t="s">
        <v>41</v>
      </c>
      <c r="B244" t="s">
        <v>49</v>
      </c>
      <c r="C244" s="1" t="s">
        <v>276</v>
      </c>
      <c r="D244" s="1" t="s">
        <v>278</v>
      </c>
      <c r="E244" s="12" t="s">
        <v>281</v>
      </c>
      <c r="F244" s="33">
        <v>286640</v>
      </c>
      <c r="G244" s="1" t="s">
        <v>14</v>
      </c>
    </row>
    <row r="245" spans="1:7" x14ac:dyDescent="0.25">
      <c r="A245" t="s">
        <v>41</v>
      </c>
      <c r="B245" t="s">
        <v>49</v>
      </c>
      <c r="C245" s="1" t="s">
        <v>277</v>
      </c>
      <c r="D245" s="1" t="s">
        <v>278</v>
      </c>
      <c r="E245" s="12" t="s">
        <v>281</v>
      </c>
      <c r="F245" s="33">
        <v>331119</v>
      </c>
      <c r="G245" s="1" t="s">
        <v>14</v>
      </c>
    </row>
    <row r="246" spans="1:7" x14ac:dyDescent="0.25">
      <c r="A246" t="s">
        <v>41</v>
      </c>
      <c r="B246" s="31"/>
      <c r="C246" s="1" t="s">
        <v>290</v>
      </c>
      <c r="D246" s="20" t="s">
        <v>278</v>
      </c>
      <c r="E246" s="12" t="s">
        <v>281</v>
      </c>
      <c r="F246" s="33">
        <v>13603900</v>
      </c>
      <c r="G246" s="20" t="s">
        <v>9</v>
      </c>
    </row>
    <row r="247" spans="1:7" x14ac:dyDescent="0.25">
      <c r="A247" t="s">
        <v>41</v>
      </c>
      <c r="B247" s="31"/>
      <c r="C247" s="1" t="s">
        <v>238</v>
      </c>
      <c r="D247" s="1" t="s">
        <v>278</v>
      </c>
      <c r="E247" s="12" t="s">
        <v>281</v>
      </c>
      <c r="F247" s="33">
        <v>3176152</v>
      </c>
      <c r="G247" s="1" t="s">
        <v>12</v>
      </c>
    </row>
    <row r="248" spans="1:7" x14ac:dyDescent="0.25">
      <c r="C248" s="1"/>
    </row>
    <row r="249" spans="1:7" x14ac:dyDescent="0.25">
      <c r="C249" s="1"/>
    </row>
  </sheetData>
  <autoFilter ref="A1:G246"/>
  <dataValidations count="1">
    <dataValidation type="list" allowBlank="1" showInputMessage="1" showErrorMessage="1" sqref="G2:G27 G30 G35:G9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[1]Listas!#REF!</xm:f>
          </x14:formula1>
          <xm:sqref>G97:G159</xm:sqref>
        </x14:dataValidation>
        <x14:dataValidation type="list" allowBlank="1" showInputMessage="1" showErrorMessage="1">
          <x14:formula1>
            <xm:f>[1]Listas!#REF!</xm:f>
          </x14:formula1>
          <xm:sqref>G174:G245 G247</xm:sqref>
        </x14:dataValidation>
        <x14:dataValidation type="list" allowBlank="1" showInputMessage="1" showErrorMessage="1">
          <x14:formula1>
            <xm:f>[1]Listas!#REF!</xm:f>
          </x14:formula1>
          <xm:sqref>D174:D245 D247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BdD</vt:lpstr>
    </vt:vector>
  </TitlesOfParts>
  <Company>CORFO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cp:lastPrinted>2016-10-13T12:42:27Z</cp:lastPrinted>
  <dcterms:created xsi:type="dcterms:W3CDTF">2015-12-29T16:47:29Z</dcterms:created>
  <dcterms:modified xsi:type="dcterms:W3CDTF">2017-01-09T21:50:11Z</dcterms:modified>
</cp:coreProperties>
</file>