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949" firstSheet="1" activeTab="1"/>
  </bookViews>
  <sheets>
    <sheet name="Lista" sheetId="1" state="hidden" r:id="rId1"/>
    <sheet name="07.06.01 CORFO" sheetId="2" r:id="rId2"/>
    <sheet name="07.06.06 INVERSIÓN Y FINANC." sheetId="3" r:id="rId3"/>
    <sheet name="07.19.01 INNOVA" sheetId="4" r:id="rId4"/>
  </sheets>
  <definedNames/>
  <calcPr fullCalcOnLoad="1"/>
</workbook>
</file>

<file path=xl/sharedStrings.xml><?xml version="1.0" encoding="utf-8"?>
<sst xmlns="http://schemas.openxmlformats.org/spreadsheetml/2006/main" count="154" uniqueCount="76">
  <si>
    <t>MINISTERIO DE ECONOMÍA, FOMENTO Y TURISMO</t>
  </si>
  <si>
    <t>Moneda Nacional - Miles de Pesos</t>
  </si>
  <si>
    <t>Subt.</t>
  </si>
  <si>
    <t>GASTOS</t>
  </si>
  <si>
    <t>Ley 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</si>
  <si>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</si>
  <si>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</si>
  <si>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</si>
  <si>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</si>
  <si>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</si>
  <si>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</si>
  <si>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</si>
  <si>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</si>
  <si>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</si>
  <si>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</si>
  <si>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</si>
  <si>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</si>
  <si>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 EN PERSONAL</t>
  </si>
  <si>
    <t>BIENES Y SERVICIOS DE CONSUMO</t>
  </si>
  <si>
    <t>PRESTACIONES DE SEGURIDAD SOCIAL</t>
  </si>
  <si>
    <t>TRANSFERENCIAS CORRIENTES</t>
  </si>
  <si>
    <t>INTEGROS AL FISCO</t>
  </si>
  <si>
    <t>OTROS GASTOS CORRIENTES</t>
  </si>
  <si>
    <t>APORTE FISCAL LIBRE</t>
  </si>
  <si>
    <t>APORTE FISCAL PARA SERVICIO DE LA DEUDA</t>
  </si>
  <si>
    <t>ADQUISICIÓN DE ACTIVOS NO FINANCIEROS</t>
  </si>
  <si>
    <t>ADQUISICIÓN DE ACTIVOS FINANCIEROS</t>
  </si>
  <si>
    <t>INICIATIVAS DE INVERSIÓN</t>
  </si>
  <si>
    <t>PRÉSTAMOS</t>
  </si>
  <si>
    <t>TRANSFERENCIAS DE CAPITAL</t>
  </si>
  <si>
    <t>SERVICIO DE LA DEUDA</t>
  </si>
  <si>
    <t>SALDO FINAL DE CAJA</t>
  </si>
  <si>
    <t>TOTAL</t>
  </si>
  <si>
    <t>070101</t>
  </si>
  <si>
    <t>Subsecretaría de Economía y Empresas de Menor Tamaño</t>
  </si>
  <si>
    <t>070107</t>
  </si>
  <si>
    <t>070201</t>
  </si>
  <si>
    <t>Servicio Nacional del Consumidor</t>
  </si>
  <si>
    <t>070301</t>
  </si>
  <si>
    <t>Subsecretaría de Pesca y Acuicultura</t>
  </si>
  <si>
    <t>070401</t>
  </si>
  <si>
    <t>Servicio Nacional de Pesca y Acuicultura</t>
  </si>
  <si>
    <t>070601</t>
  </si>
  <si>
    <t>Corporación de Fomento de la Producción</t>
  </si>
  <si>
    <t>070701</t>
  </si>
  <si>
    <t>Instituto Nacional de Estadísticas</t>
  </si>
  <si>
    <t>070702</t>
  </si>
  <si>
    <t>Programa Censos</t>
  </si>
  <si>
    <t>070801</t>
  </si>
  <si>
    <t>Fiscalía Nacional Económica</t>
  </si>
  <si>
    <t>070901</t>
  </si>
  <si>
    <t>Servicio Nacional de Turismo</t>
  </si>
  <si>
    <t>070903</t>
  </si>
  <si>
    <t>Programa de Promoción Internacional</t>
  </si>
  <si>
    <t>071601</t>
  </si>
  <si>
    <t>Servicio de Cooperación Técnica</t>
  </si>
  <si>
    <t>071901</t>
  </si>
  <si>
    <t>Comité Innova Chile</t>
  </si>
  <si>
    <t>072101</t>
  </si>
  <si>
    <t>Agencia de Promoción de la Inversión Extranjera</t>
  </si>
  <si>
    <t>072301</t>
  </si>
  <si>
    <t>Instituto Nacional de Propiedad Industrial</t>
  </si>
  <si>
    <t>072401</t>
  </si>
  <si>
    <t>Subsecretaría de Turismo</t>
  </si>
  <si>
    <t>072501</t>
  </si>
  <si>
    <t>Superintendencia de Insolvencia y Reemprendimiento</t>
  </si>
  <si>
    <t>072601</t>
  </si>
  <si>
    <t>Instituto Nacional de Desarrollo Sustentable Pesca Artesanal y Acuicultura</t>
  </si>
  <si>
    <t>LEY DE PRESUPUESTOS DEL SECTOR PÚBLICO AÑO 2022, N° 21.395</t>
  </si>
  <si>
    <t>CRONOGRAMA MENSUAL POR SUBTÍTULOS DE GASTOS DEL AÑO EN CURSO</t>
  </si>
  <si>
    <t>070606</t>
  </si>
  <si>
    <t>Inversión y Financiamiento</t>
  </si>
  <si>
    <t>Programa Fondo de Innovación para la Competitividad-Emprendimiento</t>
  </si>
  <si>
    <t>Cumplimiento Art. 14, Num. 1</t>
  </si>
  <si>
    <t>07</t>
  </si>
  <si>
    <t>Ministerio de Economía, Fomento y Turismo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</si>
</sst>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* #,##0.000_ ;_ * \-#,##0.000_ ;_ * &quot;-&quot;_ ;_ @_ "/>
    <numFmt numFmtId="165" formatCode="#,##0_ ;\-#,##0\ "/>
    <numFmt numFmtId="166" formatCode="_ * #,##0.000_ ;_ * \-#,##0.000_ ;_ * &quot;-&quot;?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2"/>
      <color indexed="30"/>
      <name val="Calibri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1" fontId="0" fillId="0" borderId="10" xfId="48" applyFont="1" applyBorder="1" applyAlignment="1">
      <alignment vertical="center"/>
    </xf>
    <xf numFmtId="0" fontId="40" fillId="7" borderId="10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41" fontId="0" fillId="0" borderId="0" xfId="48" applyFont="1" applyAlignment="1">
      <alignment vertical="center"/>
    </xf>
    <xf numFmtId="41" fontId="40" fillId="0" borderId="13" xfId="48" applyFont="1" applyBorder="1" applyAlignment="1">
      <alignment vertical="center"/>
    </xf>
    <xf numFmtId="41" fontId="40" fillId="0" borderId="0" xfId="48" applyFont="1" applyAlignment="1">
      <alignment vertical="center"/>
    </xf>
    <xf numFmtId="0" fontId="40" fillId="0" borderId="0" xfId="0" applyFont="1" applyAlignment="1" quotePrefix="1">
      <alignment horizontal="center" vertical="center"/>
    </xf>
    <xf numFmtId="0" fontId="0" fillId="0" borderId="0" xfId="0" applyAlignment="1" quotePrefix="1">
      <alignment/>
    </xf>
    <xf numFmtId="0" fontId="0" fillId="0" borderId="0" xfId="0" applyFont="1" applyAlignment="1">
      <alignment horizontal="left" vertical="center"/>
    </xf>
    <xf numFmtId="0" fontId="41" fillId="0" borderId="0" xfId="0" applyFont="1" applyAlignment="1" quotePrefix="1">
      <alignment/>
    </xf>
    <xf numFmtId="0" fontId="41" fillId="0" borderId="0" xfId="0" applyFont="1" applyAlignment="1">
      <alignment/>
    </xf>
    <xf numFmtId="41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3" fontId="40" fillId="0" borderId="0" xfId="0" applyNumberFormat="1" applyFont="1" applyAlignment="1" quotePrefix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9" fillId="0" borderId="0" xfId="52" applyNumberFormat="1" applyFont="1" applyFill="1" applyBorder="1" applyAlignment="1">
      <alignment vertical="center"/>
      <protection/>
    </xf>
    <xf numFmtId="164" fontId="0" fillId="0" borderId="0" xfId="0" applyNumberFormat="1" applyFont="1" applyAlignment="1">
      <alignment vertical="center"/>
    </xf>
    <xf numFmtId="165" fontId="0" fillId="0" borderId="10" xfId="48" applyNumberFormat="1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41" fontId="0" fillId="0" borderId="10" xfId="48" applyNumberFormat="1" applyFont="1" applyBorder="1" applyAlignment="1">
      <alignment vertical="center"/>
    </xf>
    <xf numFmtId="41" fontId="40" fillId="0" borderId="13" xfId="48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3:D22"/>
  <sheetViews>
    <sheetView zoomScalePageLayoutView="0" workbookViewId="0" topLeftCell="A1">
      <selection activeCell="C30" sqref="C30"/>
    </sheetView>
  </sheetViews>
  <sheetFormatPr defaultColWidth="11.421875" defaultRowHeight="15"/>
  <cols>
    <col min="4" max="4" width="68.57421875" style="0" customWidth="1"/>
  </cols>
  <sheetData>
    <row r="3" spans="3:4" ht="15">
      <c r="C3" s="17" t="s">
        <v>33</v>
      </c>
      <c r="D3" t="s">
        <v>34</v>
      </c>
    </row>
    <row r="4" spans="3:4" ht="15">
      <c r="C4" s="17" t="s">
        <v>35</v>
      </c>
      <c r="D4" t="s">
        <v>72</v>
      </c>
    </row>
    <row r="5" spans="3:4" ht="15">
      <c r="C5" s="17" t="s">
        <v>36</v>
      </c>
      <c r="D5" t="s">
        <v>37</v>
      </c>
    </row>
    <row r="6" spans="3:4" ht="15">
      <c r="C6" s="17" t="s">
        <v>38</v>
      </c>
      <c r="D6" t="s">
        <v>39</v>
      </c>
    </row>
    <row r="7" spans="3:4" ht="15">
      <c r="C7" s="17" t="s">
        <v>40</v>
      </c>
      <c r="D7" t="s">
        <v>41</v>
      </c>
    </row>
    <row r="8" spans="3:4" ht="15">
      <c r="C8" s="17" t="s">
        <v>42</v>
      </c>
      <c r="D8" t="s">
        <v>43</v>
      </c>
    </row>
    <row r="9" spans="3:4" ht="15">
      <c r="C9" s="17" t="s">
        <v>70</v>
      </c>
      <c r="D9" t="s">
        <v>71</v>
      </c>
    </row>
    <row r="10" spans="3:4" ht="15">
      <c r="C10" s="17" t="s">
        <v>44</v>
      </c>
      <c r="D10" t="s">
        <v>45</v>
      </c>
    </row>
    <row r="11" spans="3:4" ht="15">
      <c r="C11" s="17" t="s">
        <v>46</v>
      </c>
      <c r="D11" t="s">
        <v>47</v>
      </c>
    </row>
    <row r="12" spans="3:4" ht="15">
      <c r="C12" s="17" t="s">
        <v>48</v>
      </c>
      <c r="D12" t="s">
        <v>49</v>
      </c>
    </row>
    <row r="13" spans="3:4" ht="15">
      <c r="C13" s="17" t="s">
        <v>50</v>
      </c>
      <c r="D13" t="s">
        <v>51</v>
      </c>
    </row>
    <row r="14" spans="3:4" ht="15">
      <c r="C14" s="17" t="s">
        <v>52</v>
      </c>
      <c r="D14" t="s">
        <v>53</v>
      </c>
    </row>
    <row r="15" spans="3:4" ht="15">
      <c r="C15" s="17" t="s">
        <v>54</v>
      </c>
      <c r="D15" t="s">
        <v>55</v>
      </c>
    </row>
    <row r="16" spans="3:4" ht="15">
      <c r="C16" s="17" t="s">
        <v>56</v>
      </c>
      <c r="D16" t="s">
        <v>57</v>
      </c>
    </row>
    <row r="17" spans="3:4" ht="15">
      <c r="C17" s="17" t="s">
        <v>58</v>
      </c>
      <c r="D17" t="s">
        <v>59</v>
      </c>
    </row>
    <row r="18" spans="3:4" ht="15">
      <c r="C18" s="17" t="s">
        <v>60</v>
      </c>
      <c r="D18" t="s">
        <v>61</v>
      </c>
    </row>
    <row r="19" spans="3:4" ht="15">
      <c r="C19" s="17" t="s">
        <v>62</v>
      </c>
      <c r="D19" t="s">
        <v>63</v>
      </c>
    </row>
    <row r="20" spans="3:4" ht="15">
      <c r="C20" s="17" t="s">
        <v>64</v>
      </c>
      <c r="D20" t="s">
        <v>65</v>
      </c>
    </row>
    <row r="21" spans="3:4" ht="15">
      <c r="C21" s="17" t="s">
        <v>66</v>
      </c>
      <c r="D21" t="s">
        <v>67</v>
      </c>
    </row>
    <row r="22" spans="3:4" ht="15">
      <c r="C22" s="17" t="s">
        <v>74</v>
      </c>
      <c r="D22" t="s">
        <v>75</v>
      </c>
    </row>
  </sheetData>
  <sheetProtection/>
  <printOptions/>
  <pageMargins left="0.7" right="0.7" top="0.75" bottom="0.75" header="0.3" footer="0.3"/>
  <pageSetup orientation="portrait" paperSize="9"/>
  <ignoredErrors>
    <ignoredError sqref="C3:C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B1:R36"/>
  <sheetViews>
    <sheetView showGridLines="0" tabSelected="1" zoomScale="90" zoomScaleNormal="90" zoomScalePageLayoutView="0" workbookViewId="0" topLeftCell="A1">
      <selection activeCell="L19" sqref="L19"/>
    </sheetView>
  </sheetViews>
  <sheetFormatPr defaultColWidth="11.421875" defaultRowHeight="15"/>
  <cols>
    <col min="1" max="1" width="2.7109375" style="1" customWidth="1"/>
    <col min="2" max="2" width="9.7109375" style="2" customWidth="1"/>
    <col min="3" max="3" width="43.8515625" style="1" customWidth="1"/>
    <col min="4" max="4" width="13.00390625" style="1" bestFit="1" customWidth="1"/>
    <col min="5" max="5" width="10.8515625" style="1" bestFit="1" customWidth="1"/>
    <col min="6" max="13" width="12.00390625" style="1" bestFit="1" customWidth="1"/>
    <col min="14" max="14" width="13.140625" style="1" bestFit="1" customWidth="1"/>
    <col min="15" max="16" width="12.00390625" style="1" bestFit="1" customWidth="1"/>
    <col min="17" max="18" width="13.00390625" style="1" bestFit="1" customWidth="1"/>
    <col min="19" max="16384" width="11.421875" style="1" customWidth="1"/>
  </cols>
  <sheetData>
    <row r="1" spans="2:16" ht="15.7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ht="15.75">
      <c r="B2" s="32" t="s">
        <v>68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 ht="18">
      <c r="B3" s="33" t="s">
        <v>73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5.75">
      <c r="B4" s="32" t="s">
        <v>69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ht="15.75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3:16" ht="15">
      <c r="C6" s="2"/>
      <c r="D6" s="2"/>
      <c r="E6" s="2"/>
      <c r="F6" s="2"/>
      <c r="G6" s="26"/>
      <c r="H6" s="23"/>
      <c r="I6" s="25"/>
      <c r="J6" s="2"/>
      <c r="K6" s="2"/>
      <c r="L6" s="2"/>
      <c r="M6" s="2"/>
      <c r="N6" s="2"/>
      <c r="O6" s="2"/>
      <c r="P6" s="2"/>
    </row>
    <row r="7" spans="2:8" ht="15.75">
      <c r="B7" s="19" t="s">
        <v>42</v>
      </c>
      <c r="C7" s="20" t="s">
        <v>43</v>
      </c>
      <c r="E7" s="22"/>
      <c r="F7" s="22"/>
      <c r="H7" s="24"/>
    </row>
    <row r="8" spans="2:16" s="3" customFormat="1" ht="18.75" customHeight="1">
      <c r="B8" s="7" t="s">
        <v>2</v>
      </c>
      <c r="C8" s="8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</row>
    <row r="9" spans="2:18" ht="15">
      <c r="B9" s="4">
        <v>21</v>
      </c>
      <c r="C9" s="5" t="s">
        <v>17</v>
      </c>
      <c r="D9" s="6">
        <v>26484206</v>
      </c>
      <c r="E9" s="28">
        <v>1822826.18598413</v>
      </c>
      <c r="F9" s="28">
        <v>1763664.2739841244</v>
      </c>
      <c r="G9" s="28">
        <v>3110818.1937073935</v>
      </c>
      <c r="H9" s="28">
        <v>1762803.7419343092</v>
      </c>
      <c r="I9" s="28">
        <v>1730973.9073401182</v>
      </c>
      <c r="J9" s="28">
        <v>3084404.1736232545</v>
      </c>
      <c r="K9" s="28">
        <v>1734800.9059330104</v>
      </c>
      <c r="L9" s="28">
        <v>1756636.929335819</v>
      </c>
      <c r="M9" s="28">
        <v>3078574.163002292</v>
      </c>
      <c r="N9" s="28">
        <v>1759961.7803262428</v>
      </c>
      <c r="O9" s="28">
        <v>1747699.673137113</v>
      </c>
      <c r="P9" s="28">
        <f>3155789.1644489-24747</f>
        <v>3131042.1644489</v>
      </c>
      <c r="Q9" s="21"/>
      <c r="R9" s="21"/>
    </row>
    <row r="10" spans="2:18" ht="15">
      <c r="B10" s="4">
        <v>22</v>
      </c>
      <c r="C10" s="5" t="s">
        <v>18</v>
      </c>
      <c r="D10" s="6">
        <v>8854426</v>
      </c>
      <c r="E10" s="28">
        <v>223607.79</v>
      </c>
      <c r="F10" s="28">
        <v>494977.355</v>
      </c>
      <c r="G10" s="28">
        <v>810291.3517333333</v>
      </c>
      <c r="H10" s="28">
        <v>817170.8463952381</v>
      </c>
      <c r="I10" s="28">
        <v>727843.999</v>
      </c>
      <c r="J10" s="28">
        <v>864579.7714268485</v>
      </c>
      <c r="K10" s="28">
        <v>846890.6503333333</v>
      </c>
      <c r="L10" s="28">
        <v>790072.9770595238</v>
      </c>
      <c r="M10" s="28">
        <v>762698.2223333332</v>
      </c>
      <c r="N10" s="28">
        <v>857274.48575805</v>
      </c>
      <c r="O10" s="28">
        <v>943382.1873333333</v>
      </c>
      <c r="P10" s="28">
        <v>715636.7193333332</v>
      </c>
      <c r="Q10" s="21"/>
      <c r="R10" s="21"/>
    </row>
    <row r="11" spans="2:18" ht="15">
      <c r="B11" s="4">
        <v>23</v>
      </c>
      <c r="C11" s="5" t="s">
        <v>19</v>
      </c>
      <c r="D11" s="6">
        <v>270362</v>
      </c>
      <c r="E11" s="28">
        <v>97959.141</v>
      </c>
      <c r="F11" s="28">
        <v>31022.851</v>
      </c>
      <c r="G11" s="28">
        <v>93000</v>
      </c>
      <c r="H11" s="28">
        <f>D11-SUM(E11:G11)</f>
        <v>48380.008</v>
      </c>
      <c r="I11" s="28"/>
      <c r="J11" s="28"/>
      <c r="K11" s="28"/>
      <c r="L11" s="28"/>
      <c r="M11" s="28"/>
      <c r="N11" s="28"/>
      <c r="O11" s="28"/>
      <c r="P11" s="28"/>
      <c r="Q11" s="21"/>
      <c r="R11" s="21"/>
    </row>
    <row r="12" spans="2:18" ht="15">
      <c r="B12" s="4">
        <v>24</v>
      </c>
      <c r="C12" s="5" t="s">
        <v>20</v>
      </c>
      <c r="D12" s="6">
        <v>323775474</v>
      </c>
      <c r="E12" s="28">
        <v>3278138.709</v>
      </c>
      <c r="F12" s="28">
        <v>12210080.646</v>
      </c>
      <c r="G12" s="28">
        <v>27607806.73826848</v>
      </c>
      <c r="H12" s="28">
        <v>35598949.6577379</v>
      </c>
      <c r="I12" s="28">
        <v>38305958.2701921</v>
      </c>
      <c r="J12" s="28">
        <v>40374247.46754192</v>
      </c>
      <c r="K12" s="28">
        <v>23076312.686194587</v>
      </c>
      <c r="L12" s="28">
        <v>26403766.14712037</v>
      </c>
      <c r="M12" s="28">
        <v>23210608.427547224</v>
      </c>
      <c r="N12" s="28">
        <v>29092148.189531874</v>
      </c>
      <c r="O12" s="28">
        <v>26734398.69601868</v>
      </c>
      <c r="P12" s="28">
        <f>37867899.9246741+15158.44</f>
        <v>37883058.3646741</v>
      </c>
      <c r="Q12" s="27"/>
      <c r="R12" s="21"/>
    </row>
    <row r="13" spans="2:18" ht="15">
      <c r="B13" s="4">
        <v>25</v>
      </c>
      <c r="C13" s="5" t="s">
        <v>21</v>
      </c>
      <c r="D13" s="6">
        <v>6896357</v>
      </c>
      <c r="E13" s="28">
        <v>316713.116</v>
      </c>
      <c r="F13" s="28">
        <v>376441.832</v>
      </c>
      <c r="G13" s="28">
        <v>3471353.485</v>
      </c>
      <c r="H13" s="28">
        <v>0</v>
      </c>
      <c r="I13" s="28">
        <v>2138308.9975799997</v>
      </c>
      <c r="J13" s="28">
        <v>0</v>
      </c>
      <c r="K13" s="28">
        <v>0</v>
      </c>
      <c r="L13" s="28">
        <f>D13-SUM(E13:K13)</f>
        <v>593539.5694200005</v>
      </c>
      <c r="M13" s="28"/>
      <c r="N13" s="28"/>
      <c r="O13" s="28"/>
      <c r="P13" s="28">
        <v>0</v>
      </c>
      <c r="Q13" s="21"/>
      <c r="R13" s="21"/>
    </row>
    <row r="14" spans="2:18" ht="15">
      <c r="B14" s="4">
        <v>26</v>
      </c>
      <c r="C14" s="5" t="s">
        <v>22</v>
      </c>
      <c r="D14" s="6">
        <v>20</v>
      </c>
      <c r="E14" s="28"/>
      <c r="F14" s="28"/>
      <c r="G14" s="28">
        <v>20</v>
      </c>
      <c r="H14" s="28"/>
      <c r="I14" s="28"/>
      <c r="J14" s="28"/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1"/>
      <c r="R14" s="21"/>
    </row>
    <row r="15" spans="2:18" ht="15">
      <c r="B15" s="4">
        <v>27</v>
      </c>
      <c r="C15" s="5" t="s">
        <v>23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1"/>
      <c r="R15" s="21"/>
    </row>
    <row r="16" spans="2:18" ht="15">
      <c r="B16" s="4">
        <v>28</v>
      </c>
      <c r="C16" s="5" t="s">
        <v>24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1"/>
      <c r="R16" s="21"/>
    </row>
    <row r="17" spans="2:18" ht="15">
      <c r="B17" s="4">
        <v>29</v>
      </c>
      <c r="C17" s="5" t="s">
        <v>25</v>
      </c>
      <c r="D17" s="6">
        <v>442031</v>
      </c>
      <c r="E17" s="28">
        <v>170543.118</v>
      </c>
      <c r="F17" s="28"/>
      <c r="G17" s="28">
        <v>52429.5883776</v>
      </c>
      <c r="H17" s="28">
        <v>58070.894</v>
      </c>
      <c r="I17" s="28">
        <v>10998.425</v>
      </c>
      <c r="J17" s="28">
        <v>10998.425</v>
      </c>
      <c r="K17" s="28">
        <v>43998.425</v>
      </c>
      <c r="L17" s="28">
        <v>10998.425</v>
      </c>
      <c r="M17" s="28">
        <v>50998.425</v>
      </c>
      <c r="N17" s="28">
        <v>10998.425</v>
      </c>
      <c r="O17" s="28">
        <v>10998.425</v>
      </c>
      <c r="P17" s="28">
        <v>10998.425</v>
      </c>
      <c r="Q17" s="21"/>
      <c r="R17" s="21"/>
    </row>
    <row r="18" spans="2:18" ht="15">
      <c r="B18" s="4">
        <v>30</v>
      </c>
      <c r="C18" s="5" t="s">
        <v>26</v>
      </c>
      <c r="D18" s="6">
        <v>235539041</v>
      </c>
      <c r="E18" s="28">
        <v>0</v>
      </c>
      <c r="F18" s="28">
        <v>0</v>
      </c>
      <c r="G18" s="28">
        <v>0</v>
      </c>
      <c r="H18" s="28">
        <v>0</v>
      </c>
      <c r="I18" s="28">
        <v>4937242</v>
      </c>
      <c r="J18" s="28">
        <v>0</v>
      </c>
      <c r="K18" s="28">
        <v>0</v>
      </c>
      <c r="L18" s="28">
        <v>0</v>
      </c>
      <c r="M18" s="28">
        <v>0</v>
      </c>
      <c r="N18" s="28">
        <v>161480411</v>
      </c>
      <c r="O18" s="28">
        <v>40090405.03914</v>
      </c>
      <c r="P18" s="28">
        <v>29030982.960860003</v>
      </c>
      <c r="Q18" s="21"/>
      <c r="R18" s="21"/>
    </row>
    <row r="19" spans="2:18" ht="15">
      <c r="B19" s="4">
        <v>31</v>
      </c>
      <c r="C19" s="5" t="s">
        <v>27</v>
      </c>
      <c r="D19" s="6">
        <v>141984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>
        <v>141984</v>
      </c>
      <c r="P19" s="28"/>
      <c r="Q19" s="21"/>
      <c r="R19" s="21"/>
    </row>
    <row r="20" spans="2:18" ht="15">
      <c r="B20" s="4">
        <v>32</v>
      </c>
      <c r="C20" s="5" t="s">
        <v>28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1"/>
      <c r="R20" s="21"/>
    </row>
    <row r="21" spans="2:18" ht="15">
      <c r="B21" s="4">
        <v>33</v>
      </c>
      <c r="C21" s="5" t="s">
        <v>29</v>
      </c>
      <c r="D21" s="6">
        <v>1555542</v>
      </c>
      <c r="E21" s="28"/>
      <c r="F21" s="28"/>
      <c r="G21" s="28"/>
      <c r="H21" s="28">
        <v>777771</v>
      </c>
      <c r="I21" s="28">
        <v>0</v>
      </c>
      <c r="J21" s="28">
        <v>0</v>
      </c>
      <c r="K21" s="28">
        <v>0</v>
      </c>
      <c r="L21" s="28">
        <v>777771</v>
      </c>
      <c r="M21" s="28">
        <v>0</v>
      </c>
      <c r="N21" s="28">
        <v>0</v>
      </c>
      <c r="O21" s="28">
        <v>0</v>
      </c>
      <c r="P21" s="28">
        <v>0</v>
      </c>
      <c r="Q21" s="21"/>
      <c r="R21" s="21"/>
    </row>
    <row r="22" spans="2:18" ht="15">
      <c r="B22" s="4">
        <v>34</v>
      </c>
      <c r="C22" s="5" t="s">
        <v>30</v>
      </c>
      <c r="D22" s="6">
        <v>10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>
        <v>10</v>
      </c>
      <c r="Q22" s="21"/>
      <c r="R22" s="21"/>
    </row>
    <row r="23" spans="2:18" ht="15">
      <c r="B23" s="9">
        <v>35</v>
      </c>
      <c r="C23" s="10" t="s">
        <v>31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1"/>
      <c r="R23" s="21"/>
    </row>
    <row r="24" spans="2:16" s="3" customFormat="1" ht="15">
      <c r="B24" s="11"/>
      <c r="C24" s="12" t="s">
        <v>32</v>
      </c>
      <c r="D24" s="14">
        <f>SUM(D9:D23)</f>
        <v>603959453</v>
      </c>
      <c r="E24" s="14">
        <f aca="true" t="shared" si="0" ref="E24:P24">SUM(E9:E23)</f>
        <v>5909788.05998413</v>
      </c>
      <c r="F24" s="14">
        <f t="shared" si="0"/>
        <v>14876186.957984125</v>
      </c>
      <c r="G24" s="14">
        <f t="shared" si="0"/>
        <v>35145719.35708681</v>
      </c>
      <c r="H24" s="14">
        <f t="shared" si="0"/>
        <v>39063146.14806745</v>
      </c>
      <c r="I24" s="14">
        <f t="shared" si="0"/>
        <v>47851325.59911221</v>
      </c>
      <c r="J24" s="14">
        <f t="shared" si="0"/>
        <v>44334229.83759202</v>
      </c>
      <c r="K24" s="14">
        <f t="shared" si="0"/>
        <v>25702002.667460933</v>
      </c>
      <c r="L24" s="14">
        <f t="shared" si="0"/>
        <v>30332785.047935713</v>
      </c>
      <c r="M24" s="14">
        <f t="shared" si="0"/>
        <v>27102879.23788285</v>
      </c>
      <c r="N24" s="14">
        <f t="shared" si="0"/>
        <v>193200793.88061616</v>
      </c>
      <c r="O24" s="14">
        <f t="shared" si="0"/>
        <v>69668868.02062914</v>
      </c>
      <c r="P24" s="14">
        <f t="shared" si="0"/>
        <v>70771728.63431633</v>
      </c>
    </row>
    <row r="25" spans="4:16" ht="1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4:16" ht="1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5"/>
    </row>
    <row r="28" ht="15">
      <c r="B28" s="18"/>
    </row>
    <row r="29" ht="15">
      <c r="B29" s="18"/>
    </row>
    <row r="30" spans="2:6" ht="15">
      <c r="B30" s="18"/>
      <c r="E30" s="13"/>
      <c r="F30" s="13"/>
    </row>
    <row r="31" spans="5:6" ht="15">
      <c r="E31" s="13"/>
      <c r="F31" s="13"/>
    </row>
    <row r="32" spans="5:6" ht="15">
      <c r="E32" s="13"/>
      <c r="F32" s="13"/>
    </row>
    <row r="33" spans="5:6" ht="15">
      <c r="E33" s="13"/>
      <c r="F33" s="13"/>
    </row>
    <row r="34" spans="5:6" ht="15">
      <c r="E34" s="13"/>
      <c r="F34" s="13"/>
    </row>
    <row r="35" spans="5:6" ht="15">
      <c r="E35" s="13"/>
      <c r="F35" s="13"/>
    </row>
    <row r="36" spans="5:6" ht="15">
      <c r="E36" s="13"/>
      <c r="F36" s="13"/>
    </row>
  </sheetData>
  <sheetProtection/>
  <mergeCells count="5">
    <mergeCell ref="B1:P1"/>
    <mergeCell ref="B2:P2"/>
    <mergeCell ref="B3:P3"/>
    <mergeCell ref="B4:P4"/>
    <mergeCell ref="B5:P5"/>
  </mergeCells>
  <printOptions horizontalCentered="1"/>
  <pageMargins left="0.31496062992125984" right="0.3937007874015748" top="0.7480314960629921" bottom="0.7480314960629921" header="0.31496062992125984" footer="0.31496062992125984"/>
  <pageSetup horizontalDpi="600" verticalDpi="600" orientation="landscape" paperSize="121" scale="75" r:id="rId1"/>
  <ignoredErrors>
    <ignoredError sqref="B7:C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B1:R40"/>
  <sheetViews>
    <sheetView showGridLines="0" zoomScale="80" zoomScaleNormal="80" zoomScalePageLayoutView="0" workbookViewId="0" topLeftCell="D4">
      <selection activeCell="N14" sqref="N14"/>
    </sheetView>
  </sheetViews>
  <sheetFormatPr defaultColWidth="11.421875" defaultRowHeight="15"/>
  <cols>
    <col min="1" max="1" width="2.7109375" style="1" customWidth="1"/>
    <col min="2" max="2" width="9.7109375" style="2" customWidth="1"/>
    <col min="3" max="3" width="43.8515625" style="1" customWidth="1"/>
    <col min="4" max="4" width="13.00390625" style="1" bestFit="1" customWidth="1"/>
    <col min="5" max="5" width="10.140625" style="1" bestFit="1" customWidth="1"/>
    <col min="6" max="16" width="11.28125" style="1" bestFit="1" customWidth="1"/>
    <col min="17" max="17" width="13.00390625" style="1" bestFit="1" customWidth="1"/>
    <col min="18" max="18" width="12.00390625" style="1" bestFit="1" customWidth="1"/>
    <col min="19" max="16384" width="11.421875" style="1" customWidth="1"/>
  </cols>
  <sheetData>
    <row r="1" spans="2:16" ht="15.7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ht="15.75">
      <c r="B2" s="32" t="s">
        <v>68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 ht="18">
      <c r="B3" s="33" t="s">
        <v>73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5.75">
      <c r="B4" s="32" t="s">
        <v>69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ht="15.75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3:16" ht="15">
      <c r="C6" s="2"/>
      <c r="D6" s="2"/>
      <c r="E6" s="2"/>
      <c r="F6" s="2"/>
      <c r="G6" s="2"/>
      <c r="H6" s="16"/>
      <c r="I6" s="2"/>
      <c r="J6" s="2"/>
      <c r="K6" s="2"/>
      <c r="L6" s="2"/>
      <c r="M6" s="2"/>
      <c r="N6" s="2"/>
      <c r="O6" s="2"/>
      <c r="P6" s="2"/>
    </row>
    <row r="7" spans="2:7" ht="15.75">
      <c r="B7" s="19" t="s">
        <v>70</v>
      </c>
      <c r="C7" s="20" t="s">
        <v>71</v>
      </c>
      <c r="G7" s="29"/>
    </row>
    <row r="8" spans="2:16" s="3" customFormat="1" ht="18.75" customHeight="1">
      <c r="B8" s="7" t="s">
        <v>2</v>
      </c>
      <c r="C8" s="8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</row>
    <row r="9" spans="2:18" ht="15">
      <c r="B9" s="4">
        <v>21</v>
      </c>
      <c r="C9" s="5" t="s">
        <v>17</v>
      </c>
      <c r="D9" s="6">
        <v>1240162</v>
      </c>
      <c r="E9" s="30">
        <v>79939</v>
      </c>
      <c r="F9" s="30">
        <v>86627</v>
      </c>
      <c r="G9" s="30">
        <v>145457.9803117313</v>
      </c>
      <c r="H9" s="30">
        <v>82865.92170914079</v>
      </c>
      <c r="I9" s="30">
        <v>81536.35352697315</v>
      </c>
      <c r="J9" s="30">
        <v>145450.21213972155</v>
      </c>
      <c r="K9" s="30">
        <v>81859.05552946555</v>
      </c>
      <c r="L9" s="30">
        <v>82795.42745524853</v>
      </c>
      <c r="M9" s="30">
        <v>145432.6783177456</v>
      </c>
      <c r="N9" s="30">
        <v>82836.29741717968</v>
      </c>
      <c r="O9" s="30">
        <v>82288.61527650809</v>
      </c>
      <c r="P9" s="30">
        <v>143073.45831628586</v>
      </c>
      <c r="Q9" s="21"/>
      <c r="R9" s="21"/>
    </row>
    <row r="10" spans="2:18" ht="15">
      <c r="B10" s="4">
        <v>22</v>
      </c>
      <c r="C10" s="5" t="s">
        <v>18</v>
      </c>
      <c r="D10" s="6">
        <v>300672</v>
      </c>
      <c r="E10" s="30"/>
      <c r="F10" s="30">
        <v>63</v>
      </c>
      <c r="G10" s="30">
        <v>1482.75</v>
      </c>
      <c r="H10" s="30">
        <v>1482.75</v>
      </c>
      <c r="I10" s="30">
        <v>1482.75</v>
      </c>
      <c r="J10" s="30">
        <v>7161.75</v>
      </c>
      <c r="K10" s="30">
        <v>1482.75</v>
      </c>
      <c r="L10" s="30">
        <v>1482.75</v>
      </c>
      <c r="M10" s="30">
        <v>1482.75</v>
      </c>
      <c r="N10" s="30">
        <v>67582.75</v>
      </c>
      <c r="O10" s="30">
        <v>106822.75</v>
      </c>
      <c r="P10" s="30">
        <v>110145.25</v>
      </c>
      <c r="Q10" s="21"/>
      <c r="R10" s="21"/>
    </row>
    <row r="11" spans="2:18" ht="15">
      <c r="B11" s="4">
        <v>23</v>
      </c>
      <c r="C11" s="5" t="s">
        <v>19</v>
      </c>
      <c r="D11" s="6">
        <v>15907</v>
      </c>
      <c r="E11" s="30">
        <v>15907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1"/>
      <c r="R11" s="21"/>
    </row>
    <row r="12" spans="2:18" ht="15">
      <c r="B12" s="4">
        <v>24</v>
      </c>
      <c r="C12" s="5" t="s">
        <v>20</v>
      </c>
      <c r="D12" s="6">
        <v>69308878</v>
      </c>
      <c r="E12" s="30">
        <v>14773</v>
      </c>
      <c r="F12" s="30">
        <v>1178425</v>
      </c>
      <c r="G12" s="30">
        <v>6230296.757078385</v>
      </c>
      <c r="H12" s="30">
        <v>6224777.856486758</v>
      </c>
      <c r="I12" s="30">
        <v>6224777.856486758</v>
      </c>
      <c r="J12" s="30">
        <v>6230296.757078385</v>
      </c>
      <c r="K12" s="30">
        <v>6318651.856486758</v>
      </c>
      <c r="L12" s="30">
        <v>6224777.856486758</v>
      </c>
      <c r="M12" s="30">
        <v>6522069.039451114</v>
      </c>
      <c r="N12" s="30">
        <v>6377497.367236331</v>
      </c>
      <c r="O12" s="30">
        <v>6360066.666318354</v>
      </c>
      <c r="P12" s="30">
        <v>11402467.98689039</v>
      </c>
      <c r="Q12" s="21"/>
      <c r="R12" s="21"/>
    </row>
    <row r="13" spans="2:18" ht="15">
      <c r="B13" s="4">
        <v>25</v>
      </c>
      <c r="C13" s="5" t="s">
        <v>21</v>
      </c>
      <c r="D13" s="6">
        <v>13819921</v>
      </c>
      <c r="E13" s="30"/>
      <c r="F13" s="30"/>
      <c r="G13" s="30"/>
      <c r="H13" s="30"/>
      <c r="I13" s="30"/>
      <c r="J13" s="30">
        <v>9282458.64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4537462.359999999</v>
      </c>
      <c r="Q13" s="21"/>
      <c r="R13" s="21"/>
    </row>
    <row r="14" spans="2:18" ht="15">
      <c r="B14" s="4">
        <v>26</v>
      </c>
      <c r="C14" s="5" t="s">
        <v>22</v>
      </c>
      <c r="D14" s="6"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1"/>
      <c r="R14" s="21"/>
    </row>
    <row r="15" spans="2:18" ht="15">
      <c r="B15" s="4">
        <v>27</v>
      </c>
      <c r="C15" s="5" t="s">
        <v>23</v>
      </c>
      <c r="D15" s="6"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1"/>
      <c r="R15" s="21"/>
    </row>
    <row r="16" spans="2:18" ht="15">
      <c r="B16" s="4">
        <v>28</v>
      </c>
      <c r="C16" s="5" t="s">
        <v>24</v>
      </c>
      <c r="D16" s="6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1"/>
      <c r="R16" s="21"/>
    </row>
    <row r="17" spans="2:18" ht="15">
      <c r="B17" s="4">
        <v>29</v>
      </c>
      <c r="C17" s="5" t="s">
        <v>25</v>
      </c>
      <c r="D17" s="6"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1"/>
      <c r="R17" s="21"/>
    </row>
    <row r="18" spans="2:18" ht="15">
      <c r="B18" s="4">
        <v>30</v>
      </c>
      <c r="C18" s="5" t="s">
        <v>26</v>
      </c>
      <c r="D18" s="6"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1"/>
      <c r="R18" s="21"/>
    </row>
    <row r="19" spans="2:18" ht="15">
      <c r="B19" s="4">
        <v>31</v>
      </c>
      <c r="C19" s="5" t="s">
        <v>27</v>
      </c>
      <c r="D19" s="6"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1"/>
      <c r="R19" s="21"/>
    </row>
    <row r="20" spans="2:18" ht="15">
      <c r="B20" s="4">
        <v>32</v>
      </c>
      <c r="C20" s="5" t="s">
        <v>28</v>
      </c>
      <c r="D20" s="6">
        <v>113218916</v>
      </c>
      <c r="E20" s="30">
        <v>2955840.94</v>
      </c>
      <c r="F20" s="30">
        <v>8809840.831</v>
      </c>
      <c r="G20" s="30">
        <v>12066694.9699218</v>
      </c>
      <c r="H20" s="30">
        <v>9566694.9699218</v>
      </c>
      <c r="I20" s="30">
        <v>16326185.9699218</v>
      </c>
      <c r="J20" s="30">
        <v>16326185.9699218</v>
      </c>
      <c r="K20" s="30">
        <v>11066694.9699218</v>
      </c>
      <c r="L20" s="30">
        <v>11066694.9699218</v>
      </c>
      <c r="M20" s="30">
        <v>6066694.969921799</v>
      </c>
      <c r="N20" s="30">
        <v>6066694.969921799</v>
      </c>
      <c r="O20" s="30">
        <v>6066694.969921799</v>
      </c>
      <c r="P20" s="30">
        <v>6833997.4997038115</v>
      </c>
      <c r="Q20" s="21"/>
      <c r="R20" s="21"/>
    </row>
    <row r="21" spans="2:18" ht="15">
      <c r="B21" s="4">
        <v>33</v>
      </c>
      <c r="C21" s="5" t="s">
        <v>29</v>
      </c>
      <c r="D21" s="6"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1"/>
      <c r="R21" s="21"/>
    </row>
    <row r="22" spans="2:18" ht="15">
      <c r="B22" s="4">
        <v>34</v>
      </c>
      <c r="C22" s="5" t="s">
        <v>30</v>
      </c>
      <c r="D22" s="6">
        <v>1635807</v>
      </c>
      <c r="E22" s="30"/>
      <c r="F22" s="30"/>
      <c r="G22" s="30">
        <v>0</v>
      </c>
      <c r="H22" s="30">
        <v>631526.7483777937</v>
      </c>
      <c r="I22" s="30">
        <v>1004280.2516222063</v>
      </c>
      <c r="J22" s="30">
        <v>0</v>
      </c>
      <c r="K22" s="30">
        <v>0</v>
      </c>
      <c r="L22" s="30">
        <v>0</v>
      </c>
      <c r="M22" s="30">
        <v>0</v>
      </c>
      <c r="N22" s="30"/>
      <c r="O22" s="30"/>
      <c r="P22" s="30">
        <v>0</v>
      </c>
      <c r="Q22" s="21"/>
      <c r="R22" s="21"/>
    </row>
    <row r="23" spans="2:18" ht="15">
      <c r="B23" s="9">
        <v>35</v>
      </c>
      <c r="C23" s="10" t="s">
        <v>31</v>
      </c>
      <c r="D23" s="6"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1"/>
      <c r="R23" s="21"/>
    </row>
    <row r="24" spans="2:16" s="3" customFormat="1" ht="15">
      <c r="B24" s="11"/>
      <c r="C24" s="12" t="s">
        <v>32</v>
      </c>
      <c r="D24" s="14">
        <f>SUM(D9:D23)</f>
        <v>199540263</v>
      </c>
      <c r="E24" s="31">
        <f aca="true" t="shared" si="0" ref="E24:O24">SUM(E9:E23)</f>
        <v>3066459.94</v>
      </c>
      <c r="F24" s="31">
        <f t="shared" si="0"/>
        <v>10074955.831</v>
      </c>
      <c r="G24" s="31">
        <f t="shared" si="0"/>
        <v>18443932.457311913</v>
      </c>
      <c r="H24" s="31">
        <f t="shared" si="0"/>
        <v>16507348.246495493</v>
      </c>
      <c r="I24" s="31">
        <f t="shared" si="0"/>
        <v>23638263.181557737</v>
      </c>
      <c r="J24" s="31">
        <f t="shared" si="0"/>
        <v>31991553.329139907</v>
      </c>
      <c r="K24" s="31">
        <f t="shared" si="0"/>
        <v>17468688.631938025</v>
      </c>
      <c r="L24" s="31">
        <f t="shared" si="0"/>
        <v>17375751.003863804</v>
      </c>
      <c r="M24" s="31">
        <f t="shared" si="0"/>
        <v>12735679.437690658</v>
      </c>
      <c r="N24" s="31">
        <f t="shared" si="0"/>
        <v>12594611.384575311</v>
      </c>
      <c r="O24" s="31">
        <f t="shared" si="0"/>
        <v>12615873.001516663</v>
      </c>
      <c r="P24" s="31">
        <f>SUM(P9:P23)</f>
        <v>23027146.55491049</v>
      </c>
    </row>
    <row r="25" spans="4:16" ht="1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4:16" ht="1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5"/>
    </row>
    <row r="27" spans="5:6" ht="15">
      <c r="E27" s="13"/>
      <c r="F27" s="13"/>
    </row>
    <row r="28" spans="5:6" ht="15">
      <c r="E28" s="13"/>
      <c r="F28" s="13"/>
    </row>
    <row r="29" spans="5:6" ht="15">
      <c r="E29" s="13"/>
      <c r="F29" s="13"/>
    </row>
    <row r="30" spans="5:6" ht="15">
      <c r="E30" s="13"/>
      <c r="F30" s="13"/>
    </row>
    <row r="31" spans="5:6" ht="15">
      <c r="E31" s="13"/>
      <c r="F31" s="13"/>
    </row>
    <row r="32" spans="5:6" ht="15">
      <c r="E32" s="13"/>
      <c r="F32" s="13"/>
    </row>
    <row r="33" spans="5:6" ht="15">
      <c r="E33" s="13"/>
      <c r="F33" s="13"/>
    </row>
    <row r="34" spans="5:6" ht="15">
      <c r="E34" s="13"/>
      <c r="F34" s="13"/>
    </row>
    <row r="35" spans="5:6" ht="15">
      <c r="E35" s="13"/>
      <c r="F35" s="13"/>
    </row>
    <row r="36" spans="5:6" ht="15">
      <c r="E36" s="13"/>
      <c r="F36" s="13"/>
    </row>
    <row r="37" spans="5:6" ht="15">
      <c r="E37" s="13"/>
      <c r="F37" s="13"/>
    </row>
    <row r="38" spans="5:6" ht="15">
      <c r="E38" s="13"/>
      <c r="F38" s="13"/>
    </row>
    <row r="39" spans="5:6" ht="15">
      <c r="E39" s="13"/>
      <c r="F39" s="13"/>
    </row>
    <row r="40" spans="5:6" ht="15">
      <c r="E40" s="13"/>
      <c r="F40" s="13"/>
    </row>
  </sheetData>
  <sheetProtection/>
  <mergeCells count="5">
    <mergeCell ref="B1:P1"/>
    <mergeCell ref="B2:P2"/>
    <mergeCell ref="B3:P3"/>
    <mergeCell ref="B4:P4"/>
    <mergeCell ref="B5:P5"/>
  </mergeCells>
  <printOptions/>
  <pageMargins left="0.7" right="0.7" top="0.75" bottom="0.75" header="0.3" footer="0.3"/>
  <pageSetup orientation="portrait" paperSize="9"/>
  <ignoredErrors>
    <ignoredError sqref="B7:C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B1:P26"/>
  <sheetViews>
    <sheetView showGridLines="0" zoomScale="80" zoomScaleNormal="80" zoomScalePageLayoutView="0" workbookViewId="0" topLeftCell="A3">
      <selection activeCell="F6" sqref="F1:P65536"/>
    </sheetView>
  </sheetViews>
  <sheetFormatPr defaultColWidth="11.421875" defaultRowHeight="15"/>
  <cols>
    <col min="1" max="1" width="2.7109375" style="1" customWidth="1"/>
    <col min="2" max="2" width="9.7109375" style="2" customWidth="1"/>
    <col min="3" max="3" width="43.8515625" style="1" customWidth="1"/>
    <col min="4" max="4" width="12.00390625" style="1" bestFit="1" customWidth="1"/>
    <col min="5" max="5" width="8.28125" style="1" bestFit="1" customWidth="1"/>
    <col min="6" max="6" width="8.57421875" style="1" bestFit="1" customWidth="1"/>
    <col min="7" max="8" width="10.140625" style="1" bestFit="1" customWidth="1"/>
    <col min="9" max="9" width="8.57421875" style="1" bestFit="1" customWidth="1"/>
    <col min="10" max="12" width="10.140625" style="1" bestFit="1" customWidth="1"/>
    <col min="13" max="13" width="10.8515625" style="1" bestFit="1" customWidth="1"/>
    <col min="14" max="14" width="10.140625" style="1" bestFit="1" customWidth="1"/>
    <col min="15" max="15" width="10.57421875" style="1" bestFit="1" customWidth="1"/>
    <col min="16" max="16" width="11.28125" style="1" bestFit="1" customWidth="1"/>
    <col min="17" max="16384" width="11.421875" style="1" customWidth="1"/>
  </cols>
  <sheetData>
    <row r="1" spans="2:16" ht="15.7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ht="15.75">
      <c r="B2" s="32" t="s">
        <v>68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 ht="18">
      <c r="B3" s="33" t="s">
        <v>73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5.75">
      <c r="B4" s="32" t="s">
        <v>69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ht="15.75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3:16" ht="15">
      <c r="C6" s="2"/>
      <c r="D6" s="2"/>
      <c r="E6" s="2"/>
      <c r="F6" s="2"/>
      <c r="G6" s="2"/>
      <c r="H6" s="16"/>
      <c r="I6" s="2"/>
      <c r="J6" s="2"/>
      <c r="K6" s="2"/>
      <c r="L6" s="2"/>
      <c r="M6" s="2"/>
      <c r="N6" s="2"/>
      <c r="O6" s="2"/>
      <c r="P6" s="2"/>
    </row>
    <row r="7" spans="2:3" ht="15.75">
      <c r="B7" s="19" t="s">
        <v>56</v>
      </c>
      <c r="C7" s="20" t="s">
        <v>57</v>
      </c>
    </row>
    <row r="8" spans="2:16" s="3" customFormat="1" ht="18.75" customHeight="1">
      <c r="B8" s="7" t="s">
        <v>2</v>
      </c>
      <c r="C8" s="8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</row>
    <row r="9" spans="2:16" ht="15">
      <c r="B9" s="4">
        <v>21</v>
      </c>
      <c r="C9" s="5" t="s">
        <v>17</v>
      </c>
      <c r="D9" s="6">
        <v>1901774</v>
      </c>
      <c r="E9" s="30">
        <v>107130.19499999999</v>
      </c>
      <c r="F9" s="30">
        <v>120482.07711600001</v>
      </c>
      <c r="G9" s="30">
        <v>205276</v>
      </c>
      <c r="H9" s="30">
        <v>109284</v>
      </c>
      <c r="I9" s="30">
        <v>119481</v>
      </c>
      <c r="J9" s="30">
        <v>212151</v>
      </c>
      <c r="K9" s="30">
        <v>124287</v>
      </c>
      <c r="L9" s="30">
        <v>124452</v>
      </c>
      <c r="M9" s="30">
        <v>227877</v>
      </c>
      <c r="N9" s="30">
        <v>158330</v>
      </c>
      <c r="O9" s="30">
        <v>125335</v>
      </c>
      <c r="P9" s="30">
        <v>267688.727884</v>
      </c>
    </row>
    <row r="10" spans="2:16" ht="15">
      <c r="B10" s="4">
        <v>22</v>
      </c>
      <c r="C10" s="5" t="s">
        <v>18</v>
      </c>
      <c r="D10" s="6">
        <v>619644</v>
      </c>
      <c r="E10" s="30">
        <v>12977.775</v>
      </c>
      <c r="F10" s="30">
        <v>24399.543</v>
      </c>
      <c r="G10" s="30">
        <v>49567.899</v>
      </c>
      <c r="H10" s="30">
        <v>36900.325</v>
      </c>
      <c r="I10" s="30">
        <v>137702.016</v>
      </c>
      <c r="J10" s="30">
        <v>52072.117</v>
      </c>
      <c r="K10" s="30">
        <v>45308.318</v>
      </c>
      <c r="L10" s="30">
        <v>48800.217</v>
      </c>
      <c r="M10" s="30">
        <v>48185.469</v>
      </c>
      <c r="N10" s="30">
        <v>45033.551</v>
      </c>
      <c r="O10" s="30">
        <v>58700.18200000003</v>
      </c>
      <c r="P10" s="30">
        <v>59996.588</v>
      </c>
    </row>
    <row r="11" spans="2:16" ht="15">
      <c r="B11" s="4">
        <v>23</v>
      </c>
      <c r="C11" s="5" t="s">
        <v>19</v>
      </c>
      <c r="D11" s="6">
        <v>10</v>
      </c>
      <c r="E11" s="30">
        <v>10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2:16" ht="15">
      <c r="B12" s="4">
        <v>24</v>
      </c>
      <c r="C12" s="5" t="s">
        <v>20</v>
      </c>
      <c r="D12" s="6">
        <v>28619525</v>
      </c>
      <c r="E12" s="30">
        <v>0</v>
      </c>
      <c r="F12" s="30">
        <v>118315.593</v>
      </c>
      <c r="G12" s="30">
        <v>1056286.736</v>
      </c>
      <c r="H12" s="30">
        <v>1198548.7380000001</v>
      </c>
      <c r="I12" s="30">
        <v>395733.463019</v>
      </c>
      <c r="J12" s="30">
        <v>1522764.2381016947</v>
      </c>
      <c r="K12" s="30">
        <v>2043406.9660255602</v>
      </c>
      <c r="L12" s="30">
        <v>5087585.808</v>
      </c>
      <c r="M12" s="30">
        <v>4168097.3899999997</v>
      </c>
      <c r="N12" s="30">
        <v>1286373.047</v>
      </c>
      <c r="O12" s="30">
        <v>1928237.3800000001</v>
      </c>
      <c r="P12" s="30">
        <v>9814175.640853753</v>
      </c>
    </row>
    <row r="13" spans="2:16" ht="15">
      <c r="B13" s="4">
        <v>25</v>
      </c>
      <c r="C13" s="5" t="s">
        <v>21</v>
      </c>
      <c r="D13" s="6">
        <v>0</v>
      </c>
      <c r="E13" s="30"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16" ht="15">
      <c r="B14" s="4">
        <v>26</v>
      </c>
      <c r="C14" s="5" t="s">
        <v>22</v>
      </c>
      <c r="D14" s="6">
        <v>10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>
        <v>10</v>
      </c>
    </row>
    <row r="15" spans="2:16" ht="15">
      <c r="B15" s="4">
        <v>27</v>
      </c>
      <c r="C15" s="5" t="s">
        <v>23</v>
      </c>
      <c r="D15" s="6"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6" ht="15">
      <c r="B16" s="4">
        <v>28</v>
      </c>
      <c r="C16" s="5" t="s">
        <v>24</v>
      </c>
      <c r="D16" s="6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ht="15">
      <c r="B17" s="4">
        <v>29</v>
      </c>
      <c r="C17" s="5" t="s">
        <v>25</v>
      </c>
      <c r="D17" s="6"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ht="15">
      <c r="B18" s="4">
        <v>30</v>
      </c>
      <c r="C18" s="5" t="s">
        <v>26</v>
      </c>
      <c r="D18" s="6"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2:16" ht="15">
      <c r="B19" s="4">
        <v>31</v>
      </c>
      <c r="C19" s="5" t="s">
        <v>27</v>
      </c>
      <c r="D19" s="6"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2:16" ht="15">
      <c r="B20" s="4">
        <v>32</v>
      </c>
      <c r="C20" s="5" t="s">
        <v>28</v>
      </c>
      <c r="D20" s="6"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2:16" ht="15">
      <c r="B21" s="4">
        <v>33</v>
      </c>
      <c r="C21" s="5" t="s">
        <v>29</v>
      </c>
      <c r="D21" s="6"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6" ht="15">
      <c r="B22" s="4">
        <v>34</v>
      </c>
      <c r="C22" s="5" t="s">
        <v>30</v>
      </c>
      <c r="D22" s="6">
        <v>10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>
        <v>10</v>
      </c>
    </row>
    <row r="23" spans="2:16" ht="15">
      <c r="B23" s="9">
        <v>35</v>
      </c>
      <c r="C23" s="10" t="s">
        <v>31</v>
      </c>
      <c r="D23" s="6"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2:16" s="3" customFormat="1" ht="15">
      <c r="B24" s="11"/>
      <c r="C24" s="12" t="s">
        <v>32</v>
      </c>
      <c r="D24" s="14">
        <f>SUM(D9:D23)</f>
        <v>31140973</v>
      </c>
      <c r="E24" s="14">
        <f aca="true" t="shared" si="0" ref="E24:P24">SUM(E9:E23)</f>
        <v>120117.96999999999</v>
      </c>
      <c r="F24" s="14">
        <f t="shared" si="0"/>
        <v>263197.213116</v>
      </c>
      <c r="G24" s="14">
        <f t="shared" si="0"/>
        <v>1311130.635</v>
      </c>
      <c r="H24" s="14">
        <f t="shared" si="0"/>
        <v>1344733.063</v>
      </c>
      <c r="I24" s="14">
        <f t="shared" si="0"/>
        <v>652916.479019</v>
      </c>
      <c r="J24" s="14">
        <f t="shared" si="0"/>
        <v>1786987.3551016948</v>
      </c>
      <c r="K24" s="14">
        <f t="shared" si="0"/>
        <v>2213002.28402556</v>
      </c>
      <c r="L24" s="14">
        <f t="shared" si="0"/>
        <v>5260838.025</v>
      </c>
      <c r="M24" s="14">
        <f t="shared" si="0"/>
        <v>4444159.858999999</v>
      </c>
      <c r="N24" s="14">
        <f t="shared" si="0"/>
        <v>1489736.598</v>
      </c>
      <c r="O24" s="14">
        <f t="shared" si="0"/>
        <v>2112272.562</v>
      </c>
      <c r="P24" s="14">
        <f t="shared" si="0"/>
        <v>10141880.956737753</v>
      </c>
    </row>
    <row r="25" spans="4:16" ht="1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4:16" ht="1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5"/>
    </row>
  </sheetData>
  <sheetProtection/>
  <mergeCells count="5">
    <mergeCell ref="B1:P1"/>
    <mergeCell ref="B2:P2"/>
    <mergeCell ref="B3:P3"/>
    <mergeCell ref="B4:P4"/>
    <mergeCell ref="B5:P5"/>
  </mergeCells>
  <printOptions horizontalCentered="1"/>
  <pageMargins left="0.46" right="0.7086614173228347" top="0.7480314960629921" bottom="0.7480314960629921" header="0.31496062992125984" footer="0.31496062992125984"/>
  <pageSetup horizontalDpi="600" verticalDpi="600" orientation="landscape" paperSize="121" scale="80" r:id="rId1"/>
  <ignoredErrors>
    <ignoredError sqref="B7: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Machado</dc:creator>
  <cp:keywords/>
  <dc:description/>
  <cp:lastModifiedBy>valio01</cp:lastModifiedBy>
  <cp:lastPrinted>2022-03-23T15:42:03Z</cp:lastPrinted>
  <dcterms:created xsi:type="dcterms:W3CDTF">2021-03-11T13:56:44Z</dcterms:created>
  <dcterms:modified xsi:type="dcterms:W3CDTF">2022-03-23T18:13:45Z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0x010100C3A049CF1EB90D469D0A6E0B7BD866C7</vt:lpwstr>
  </property>
  <property fmtid="{D5CDD505-2E9C-101B-9397-08002B2CF9AE}" pid="3" name="MigrationWizIdPermissionLevels">
    <vt:lpwstr/>
  </property>
  <property fmtid="{D5CDD505-2E9C-101B-9397-08002B2CF9AE}" pid="4" name="MigrationWizId">
    <vt:lpwstr/>
  </property>
  <property fmtid="{D5CDD505-2E9C-101B-9397-08002B2CF9AE}" pid="5" name="MigrationWizIdSecurityGroups">
    <vt:lpwstr/>
  </property>
  <property fmtid="{D5CDD505-2E9C-101B-9397-08002B2CF9AE}" pid="6" name="MigrationWizIdPermissions">
    <vt:lpwstr/>
  </property>
  <property fmtid="{D5CDD505-2E9C-101B-9397-08002B2CF9AE}" pid="7" name="MigrationWizIdDocumentLibraryPermissions">
    <vt:lpwstr/>
  </property>
</Properties>
</file>